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myresources.deloitte.com/personal/ideruggiero_deloitte_it/Documents/Desktop/2023/ASL FR/DM Gastroenterologia/Documentazione di gara/"/>
    </mc:Choice>
  </mc:AlternateContent>
  <xr:revisionPtr revIDLastSave="126" documentId="11_17A436CC5920D182FCC697AEB2E13A52731D3520" xr6:coauthVersionLast="47" xr6:coauthVersionMax="47" xr10:uidLastSave="{33017198-80CA-4816-89C0-C42FEE132C28}"/>
  <bookViews>
    <workbookView xWindow="-110" yWindow="-110" windowWidth="19420" windowHeight="10420" xr2:uid="{00000000-000D-0000-FFFF-FFFF00000000}"/>
  </bookViews>
  <sheets>
    <sheet name="CAPITOLATO TECNICO" sheetId="1" r:id="rId1"/>
  </sheets>
  <definedNames>
    <definedName name="_xlnm._FilterDatabase" localSheetId="0" hidden="1">'CAPITOLATO TECNICO'!$A$1:$H$126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3" i="1" l="1"/>
  <c r="G113" i="1" s="1"/>
  <c r="F112" i="1"/>
  <c r="G112" i="1" s="1"/>
  <c r="F111" i="1"/>
  <c r="G111" i="1" s="1"/>
  <c r="F9" i="1"/>
  <c r="G9" i="1" s="1"/>
  <c r="F75" i="1"/>
  <c r="G75" i="1" s="1"/>
  <c r="F125" i="1"/>
  <c r="G125" i="1" s="1"/>
  <c r="F120" i="1"/>
  <c r="G120" i="1" s="1"/>
  <c r="F121" i="1"/>
  <c r="G121" i="1" s="1"/>
  <c r="F122" i="1"/>
  <c r="G122" i="1" s="1"/>
  <c r="F123" i="1"/>
  <c r="G123" i="1" s="1"/>
  <c r="F124" i="1"/>
  <c r="G124" i="1" s="1"/>
  <c r="F115" i="1"/>
  <c r="G115" i="1" s="1"/>
  <c r="F116" i="1"/>
  <c r="G116" i="1" s="1"/>
  <c r="F117" i="1"/>
  <c r="G117" i="1" s="1"/>
  <c r="F118" i="1"/>
  <c r="G118" i="1" s="1"/>
  <c r="F119" i="1"/>
  <c r="G119" i="1" s="1"/>
  <c r="F114" i="1"/>
  <c r="G114" i="1" s="1"/>
  <c r="F71" i="1"/>
  <c r="G71" i="1" s="1"/>
  <c r="F6" i="1"/>
  <c r="G6" i="1" s="1"/>
  <c r="F7" i="1"/>
  <c r="G7" i="1" s="1"/>
  <c r="G110" i="1" l="1"/>
  <c r="F101" i="1"/>
  <c r="G101" i="1" s="1"/>
  <c r="F102" i="1"/>
  <c r="G102" i="1" s="1"/>
  <c r="F103" i="1"/>
  <c r="G103" i="1" s="1"/>
  <c r="F104" i="1"/>
  <c r="G104" i="1" s="1"/>
  <c r="F105" i="1"/>
  <c r="G105" i="1" s="1"/>
  <c r="F107" i="1"/>
  <c r="G107" i="1" s="1"/>
  <c r="F108" i="1"/>
  <c r="G108" i="1" s="1"/>
  <c r="F109" i="1"/>
  <c r="G109" i="1" s="1"/>
  <c r="F98" i="1"/>
  <c r="G98" i="1" s="1"/>
  <c r="F99" i="1"/>
  <c r="G99" i="1" s="1"/>
  <c r="F100" i="1"/>
  <c r="G100" i="1" s="1"/>
  <c r="F93" i="1"/>
  <c r="G93" i="1" s="1"/>
  <c r="F94" i="1"/>
  <c r="G94" i="1" s="1"/>
  <c r="F95" i="1"/>
  <c r="G95" i="1" s="1"/>
  <c r="F96" i="1"/>
  <c r="G96" i="1" s="1"/>
  <c r="F97" i="1"/>
  <c r="G97" i="1" s="1"/>
  <c r="F87" i="1"/>
  <c r="G87" i="1" s="1"/>
  <c r="F88" i="1"/>
  <c r="G88" i="1" s="1"/>
  <c r="F89" i="1"/>
  <c r="G89" i="1" s="1"/>
  <c r="F90" i="1"/>
  <c r="G90" i="1" s="1"/>
  <c r="F91" i="1"/>
  <c r="G91" i="1" s="1"/>
  <c r="F92" i="1"/>
  <c r="G92" i="1" s="1"/>
  <c r="F83" i="1"/>
  <c r="G83" i="1" s="1"/>
  <c r="F84" i="1"/>
  <c r="G84" i="1" s="1"/>
  <c r="F85" i="1"/>
  <c r="G85" i="1" s="1"/>
  <c r="F86" i="1"/>
  <c r="G86" i="1" s="1"/>
  <c r="F79" i="1"/>
  <c r="G79" i="1" s="1"/>
  <c r="F80" i="1"/>
  <c r="G80" i="1" s="1"/>
  <c r="F81" i="1"/>
  <c r="G81" i="1" s="1"/>
  <c r="F82" i="1"/>
  <c r="G82" i="1" s="1"/>
  <c r="F78" i="1"/>
  <c r="G78" i="1" s="1"/>
  <c r="F70" i="1"/>
  <c r="G70" i="1" s="1"/>
  <c r="F72" i="1"/>
  <c r="G72" i="1" s="1"/>
  <c r="F73" i="1"/>
  <c r="G73" i="1" s="1"/>
  <c r="F74" i="1"/>
  <c r="G74" i="1" s="1"/>
  <c r="F66" i="1"/>
  <c r="G66" i="1" s="1"/>
  <c r="F67" i="1"/>
  <c r="G67" i="1" s="1"/>
  <c r="F68" i="1"/>
  <c r="G68" i="1" s="1"/>
  <c r="F69" i="1"/>
  <c r="G69" i="1" s="1"/>
  <c r="F65" i="1"/>
  <c r="G65" i="1" s="1"/>
  <c r="F39" i="1"/>
  <c r="G39" i="1" s="1"/>
  <c r="F40" i="1"/>
  <c r="G40" i="1" s="1"/>
  <c r="F41" i="1"/>
  <c r="G41" i="1" s="1"/>
  <c r="F42" i="1"/>
  <c r="G42" i="1" s="1"/>
  <c r="F43" i="1"/>
  <c r="G43" i="1" s="1"/>
  <c r="F44" i="1"/>
  <c r="G44" i="1" s="1"/>
  <c r="F45" i="1"/>
  <c r="G45" i="1" s="1"/>
  <c r="F46" i="1"/>
  <c r="G46" i="1" s="1"/>
  <c r="F47" i="1"/>
  <c r="G47" i="1" s="1"/>
  <c r="F48" i="1"/>
  <c r="G48" i="1" s="1"/>
  <c r="F49" i="1"/>
  <c r="G49" i="1" s="1"/>
  <c r="F50" i="1"/>
  <c r="G50" i="1" s="1"/>
  <c r="F51" i="1"/>
  <c r="G51" i="1" s="1"/>
  <c r="F52" i="1"/>
  <c r="G52" i="1" s="1"/>
  <c r="F53" i="1"/>
  <c r="G53" i="1" s="1"/>
  <c r="F54" i="1"/>
  <c r="G54" i="1" s="1"/>
  <c r="F55" i="1"/>
  <c r="G55" i="1" s="1"/>
  <c r="F56" i="1"/>
  <c r="G56" i="1" s="1"/>
  <c r="F57" i="1"/>
  <c r="G57" i="1" s="1"/>
  <c r="F58" i="1"/>
  <c r="G58" i="1" s="1"/>
  <c r="F59" i="1"/>
  <c r="G59" i="1" s="1"/>
  <c r="F60" i="1"/>
  <c r="G60" i="1" s="1"/>
  <c r="F61" i="1"/>
  <c r="G61" i="1" s="1"/>
  <c r="F62" i="1"/>
  <c r="G62" i="1" s="1"/>
  <c r="F63" i="1"/>
  <c r="G63" i="1" s="1"/>
  <c r="F64" i="1"/>
  <c r="G64" i="1" s="1"/>
  <c r="F11" i="1"/>
  <c r="G11" i="1" s="1"/>
  <c r="F12" i="1"/>
  <c r="G12" i="1" s="1"/>
  <c r="F13" i="1"/>
  <c r="G13" i="1" s="1"/>
  <c r="F14" i="1"/>
  <c r="G14" i="1" s="1"/>
  <c r="F15" i="1"/>
  <c r="G15" i="1" s="1"/>
  <c r="F16" i="1"/>
  <c r="G16" i="1" s="1"/>
  <c r="F17" i="1"/>
  <c r="G17" i="1" s="1"/>
  <c r="F18" i="1"/>
  <c r="G18" i="1" s="1"/>
  <c r="F19" i="1"/>
  <c r="G19" i="1" s="1"/>
  <c r="F20" i="1"/>
  <c r="G20" i="1" s="1"/>
  <c r="F21" i="1"/>
  <c r="G21" i="1" s="1"/>
  <c r="F22" i="1"/>
  <c r="G22" i="1" s="1"/>
  <c r="F23" i="1"/>
  <c r="G23" i="1" s="1"/>
  <c r="F24" i="1"/>
  <c r="G24" i="1" s="1"/>
  <c r="F25" i="1"/>
  <c r="G25" i="1" s="1"/>
  <c r="F26" i="1"/>
  <c r="G26" i="1" s="1"/>
  <c r="F27" i="1"/>
  <c r="G27" i="1" s="1"/>
  <c r="F28" i="1"/>
  <c r="G28" i="1" s="1"/>
  <c r="F29" i="1"/>
  <c r="G29" i="1" s="1"/>
  <c r="F30" i="1"/>
  <c r="G30" i="1" s="1"/>
  <c r="F31" i="1"/>
  <c r="G31" i="1" s="1"/>
  <c r="F32" i="1"/>
  <c r="G32" i="1" s="1"/>
  <c r="F33" i="1"/>
  <c r="G33" i="1" s="1"/>
  <c r="F34" i="1"/>
  <c r="G34" i="1" s="1"/>
  <c r="F35" i="1"/>
  <c r="G35" i="1" s="1"/>
  <c r="F36" i="1"/>
  <c r="G36" i="1" s="1"/>
  <c r="F37" i="1"/>
  <c r="G37" i="1" s="1"/>
  <c r="F38" i="1"/>
  <c r="G38" i="1" s="1"/>
  <c r="F8" i="1"/>
  <c r="G8" i="1" s="1"/>
  <c r="F3" i="1"/>
  <c r="G3" i="1" s="1"/>
  <c r="F4" i="1"/>
  <c r="G4" i="1" s="1"/>
  <c r="F5" i="1"/>
  <c r="G5" i="1" s="1"/>
  <c r="F2" i="1"/>
  <c r="G106" i="1" l="1"/>
  <c r="G10" i="1"/>
  <c r="G2" i="1"/>
</calcChain>
</file>

<file path=xl/sharedStrings.xml><?xml version="1.0" encoding="utf-8"?>
<sst xmlns="http://schemas.openxmlformats.org/spreadsheetml/2006/main" count="380" uniqueCount="144">
  <si>
    <t>SUBLOTTO</t>
  </si>
  <si>
    <t>BASE D'ASTA UNITARIA</t>
  </si>
  <si>
    <t>Spazzolino per la pulizia dei canali dell'endoscopio 4 spazzole Estremità arrotondate atraumatiche. Compatibilità con canali operativi da 2,0 a 4,2 mm. Lunghezza operativa 2200 mm circa. Monouso.</t>
  </si>
  <si>
    <t>Spazzolino per la pulizia dei canali dell'endoscopio. Doppia spazzola ad entrambi i terminali del dispositivo. Estremità arrotondate atraumatiche. Compatibilità con canali operativi da 2,0 a 4,2 mm. Lunghezza operativa 2200 mm circa. Monouso.</t>
  </si>
  <si>
    <t>Spazzolino corto monouso doppia spazzola ad entrambi i terminali  per pulizia valvole e apertura canale strumenti</t>
  </si>
  <si>
    <t>Spazzolino da pulizia elevatore duondenoscopio TJF 180V</t>
  </si>
  <si>
    <t>Sistema di protezione distale strumento</t>
  </si>
  <si>
    <t>Spugna monouso per detersione esterna strumenti</t>
  </si>
  <si>
    <t>Boccaglio monouso con elastico latex-free e larghe aperture laterali per l'inserimento assistito dello strumento ed aspirazione di liquidi. Materiale morbido e confortevole per il paziente. Elastico regolabile, pre-fissato ad una estremità. Pediatrico.</t>
  </si>
  <si>
    <t>Boccaglio monouso con elastico latex-free e larghe aperture laterali per l'inserimento assistito dello strumento ed aspirazione di liquidi. Materiale morbido e confortevole per il paziente. Elastico regolabile, pre-fissato ad una estremità. Apertura centrale 22 x 27 mm.</t>
  </si>
  <si>
    <t>Silicone spray o gel per valvole endoscopiche</t>
  </si>
  <si>
    <t>Boxer batteriostatico da usare per pazienti da sottoporre ad esami endoscopici, con apertura posteriore e con/senza chiusura a tendina in tessuto non tessuto morbido con caratteristiche di traspirabilità e resistenza all'acqua. Disponibile in 3 misure: L, XL, XXL.</t>
  </si>
  <si>
    <t>Pinza da biopsia monouso con valve basculanti ovali fenestrate, lisce o a bocca di coccodrillo, con o senza ago. Manico integrato pronta per l’uso. Lunghezza da 160 a 230cm canale operativo da 2,8 mm canale operativo da 2,8 a 3,7 mm</t>
  </si>
  <si>
    <t>Pinza da biopsia monouso per gastroscopio trasnasale con valve basculanti ovali fenestrate, lisce o a bocca di coccodrillo, con o senza ago. Manico integrato pronta per l’uso. Lunghezza da 160 a 230cm canale operativo da 1,8 mm</t>
  </si>
  <si>
    <t>Pinza per biopsia multiprelievo monouso, valve in nitinol, latex free, prelievo fino a 4 campioni in un unico passaggio, canale operativo minimo 2,8mm lunghezza 240cm</t>
  </si>
  <si>
    <t>Pinza pluriuso da recupero a dente di topo, rivestite e non, canale operativo minimo da 2.8 mm, varie lunghezze (155-230 cm)</t>
  </si>
  <si>
    <t>Pinza pluriuso da recupero alligatore, rivestite e non, canale operativo minimo da 2.8 mm, varie lunghezze (155-230 cm)</t>
  </si>
  <si>
    <t>Pinze da recupero valve gommate, o a "V", canale operativo minimo da 2.8mm, lunghezza 155/230 cm</t>
  </si>
  <si>
    <t>Pinza da recupero pentapode, taglierino, pollice e calamita</t>
  </si>
  <si>
    <t>Pinza da recupero a tripode autoclavabile, canale operativo minimo da 2.8 mm, lunghezza 155/230 cm</t>
  </si>
  <si>
    <t>Pinza per macrobiopsia monouso, a grande capacità, con e senza ago, catetere rivestito e non, diametro 18 e 22 mm, lunghezza 155-230 cm, rotante e non, canale da 2.8 a 3.7  mm</t>
  </si>
  <si>
    <t>Cappucci trasparenti pluriuso dritti e obligui compatibili con strumenti Olympus</t>
  </si>
  <si>
    <t>Cappucci trasparanti pluriuso dritti e obligui con bordo compatibili con strumenti Olympus</t>
  </si>
  <si>
    <t>Cappucci monouso trasparenti dritti con foro laterale per ESD compatibili con strumenti Olympus</t>
  </si>
  <si>
    <t>Kit monouso per mucosectomia con cappuccio per strumento gastro e colon contenente: catetere spray, ago da iniezione monouso, ansa diatermica monouso, capuccio distale monouso varie misure</t>
  </si>
  <si>
    <t>Ansa da polipectomia monouso di tipo crescent, a filo sottile con un taglio veloce ed un limitato effetto coagulativo; manico integrato con scala graduata, pronta per l'uso, ideale per resezione della mucosa con cappuccio</t>
  </si>
  <si>
    <t>Ansa da polipectomia monouso multifunzione multicalibro,con possibilità di apertura con lo stesso dispositivo in tre forme e tre misure, lunghezza operativa 230 cm, canale operativo 2.8 mm</t>
  </si>
  <si>
    <t>Ansa da polipectomia monouso di tipo ovale con filo rigido intrecciato con sistema antiscivolamento. Resezione lenta e controllata delle lesioni piatte del colon, ad elevato effetto coagulativo. Manico integrato, pronta per l’uso</t>
  </si>
  <si>
    <t>Ansa esagonale monouso apertura 25 mm a fili intrecciato per polipectomie controllo facilitato compatibile canale 2,8mm lunghezza 230 cm</t>
  </si>
  <si>
    <t>Catetere spray monouso per colorazione vitale, per canale da 2.8 mm, lunghezza operativa non inferiore a 1900 mm, dotato di connessione luer-lock.</t>
  </si>
  <si>
    <t xml:space="preserve">Ago per iniziezione monouso,sterile, varie lunghezze e varie misure ,dotati di protezione metallica sulla punta del catetere, impugnatura con blocco dell'ago in uscita.   </t>
  </si>
  <si>
    <t xml:space="preserve">Retino per recupero polipi, boli alimentari e corpi estranei, monouso, vari diametri e tipologie rete a seconda del corpo da recuperare, lunghezza operativa 230 mm, canale operativo minimo 2.8 mm, varie dimensioni da </t>
  </si>
  <si>
    <t>Pinza elettrochirurgica monopolare per emostasi monouso, rotante, punta rastremata, valve con apertura da 4 e 5 mm :lunghezza operativa da 1650 a 2300 mm per canale operativo da 2,8 e 3.2 mm</t>
  </si>
  <si>
    <t>Dispositivo per il recupero di piccoli polipi attraverso il canale operativo dell'endoscopio, costituito da una trappola a quattro camere separate o monocamera, collegabile alla linea di aspirazione dell'endoscopio. Selezione di due diverse modalità di funzionamento: aspirazione continua e raccolta del polipo (senza necessità di scollegare il dispositivo). Possibilità di trasporto al laboratorio in condizioni di sicurezza, senza perdita di liquidi nè di tessuto.</t>
  </si>
  <si>
    <t>Sistema premontato monouso di posizionamento loop in nylon, sterile, per l'emostasi dei polipi pre e post-polipectomia consistente in un applicatore monouso con guaina in teflon e manico integrato + un loop in nylon, premontato, con apertura di 30 mm. Lunghezza operativa 2300 mm circa, compatibile canale 2.8 mm..</t>
  </si>
  <si>
    <t>Taglierina transedoscopica, monouso, specifica per tagliare i residui di Endoloop monouso; dotato di guaina metallica spiralata e manico integrato in materiale plastico.</t>
  </si>
  <si>
    <t>Sospensione per marcatura endoscopica biocompatibile di carbone purificato per marcatura sottomucosa di lesioni polipoidi sospette, in siringhe sterili ed apirogene con attacco luer-Iock, predosate da 5 ml. Monouso, permanenza certificata 3 anni</t>
  </si>
  <si>
    <t xml:space="preserve">Sistema combinato per la resezione a tutto spessore delle lesioni del colon che consente di eseguire chiusura e resezione del tessuto in una unica chiusura (FTRD) </t>
  </si>
  <si>
    <t>Sistema per Clip Over-The-Scope, monouso; comprensivo di:
1. clip OTSC in nitinol, a denti smussi e appuntiti, con sistema di rilascio intracanalare;
2. pinza per retrazione del tessuto a doppio braccio a comando indipendente e ad ancora/uncino
3. sonda per rimozione clip (generatore in service)</t>
  </si>
  <si>
    <t>Kit acido ialuronico per infiltrazione, in siringa pre caricata 4.6 mm, completo di ago da infiltrazione diametro 0.9 mm</t>
  </si>
  <si>
    <t xml:space="preserve">Clip metalliche monouso per emostasi a 2 bracci di apertura graduale, rotanti, riapribili, massimo 17 mm,lunghezza massima 235 cm RM compatibili </t>
  </si>
  <si>
    <t>Sistema emostatico a base di polvere formata da miscela di minerali, non riassorbibile, preassemblato,  con catetere aggiuntivo, catetere 7 o 10 Fr, lunghezza 220 cm., per emorragie gastriche</t>
  </si>
  <si>
    <t xml:space="preserve">Gel emostatico sintetico trasparente, biocompatibile, pronto all'iuso, prec ricaricato, in siringhe da 1 ml, 3 ml e 5 ml. Kit con catetere dedicato. Monouso, sterile </t>
  </si>
  <si>
    <t>Sfinterotomo triplo lume, premontato, con filo guida zebrato corto (260 cm) e lungo (450 cm) con punta idrofila, varie lunghezze, calibro 0.025 e 0.035, filo di taglio 20 e 30 mm. Compatibile con sistema a scambio rapido</t>
  </si>
  <si>
    <t>Sfinterotomo triplo lume che combina in un unico dispositivo catetere per dilatazione della papilla (sfinteroplastica biliare) e papillotomo monouso</t>
  </si>
  <si>
    <t>Cannula per ERCP diagnostica trioplo lume monouso, compatibile con sistema a scambio rapido, filo guida 0.035</t>
  </si>
  <si>
    <t>Filo guida totalemte idrofilo, dritto e angolato, morbido e stiff, varie lunghezza calibro da 0,018" a 0,035"</t>
  </si>
  <si>
    <t>Set per drenaggio nasobiliare con punta radiopaca, calibro 5, 6, 7 Fr, varie forme , connessione luer-lock femmina a tenuta, marker sulla parte prossimale del catetere . Marker radiopaco aggiuntivo sulla parte distale. Punta rastremata su modelli calibro 5 Fr., compatibile con guida da0,035”, diametro da 5 a 10F, Lunghezza 250-300 cm</t>
  </si>
  <si>
    <t xml:space="preserve">Catetere a palloncino da estrazione calcoli monouso trilume con estremità radiopache. Possibilità di gonfiare il palloncino a 3 diversi calibri memorizzati, dimateri del palloncino da 8 a 20. Possibilità di iniezione del mezzo di contrasto prossimale e distale </t>
  </si>
  <si>
    <t>Catetere a palloncino da estrazione calcoli monouso, per sistema a scambio rapido,  triplolume, punto di repere radiopaco e marker endoscopico, possibilità di iniezione prossimale e distale, filoguida 0,035</t>
  </si>
  <si>
    <t>Cestello Recupero calcoli Monouso. Filoguidato. Compatibile con sistema a scambio rapido. 4 fili in Nitinol. Possibilità di rottura in emergenza della punta. Punta biocompatibile. Possibilità di litotrissia di emergenza. La ditta aggiudicatrice deve fornire: Sistema a pistola adattabile al manipolo del litotritore di emergenza</t>
  </si>
  <si>
    <t>Cestello per recupero calcoli pluriuso , a quattro o più filamenti in acciaio di tipo intrecciato manico integrato, varie dimensioni. Basket rotante o filiguidato in punto (0,0035") Compatibile con litotritore di emergenza extra canale</t>
  </si>
  <si>
    <t>Kit monouso per posizionamente protesi plastiche di varie misure</t>
  </si>
  <si>
    <t>Spazzolino da citologia biliare filoguidato (spazzole a tre gruppi di setole) diversa rigidità (2 misure 7-9 Fr) compatibile con filo guida 0.035</t>
  </si>
  <si>
    <t>Dilatatore meccanico biliare sec. Sohendra, varie misure radiopaco calibro da minimo 6 Fr, filo guida 0.035, marker radiopaco</t>
  </si>
  <si>
    <t>Pinza da biopsia biliare filoguidata con valve a morso di coccodrillo basculanti per il prelievo bioptico tangenziale; apertura valve 8 mm</t>
  </si>
  <si>
    <t>Ago metallico di tipo Carr locke, per iniziezione monouso con guaina  metallica ,rivestita internamente ed esternamente da polimero per garantire il funzionamento dell'ago durante le procedure di ERCP.Puntale distale arrotondato per evitare lesioni, impugnatura dotata di molla di sicurezza per il rientro automatico dell'ago nella guiana . Ago da 23 e da 25 G lunghezza 5mm</t>
  </si>
  <si>
    <r>
      <rPr>
        <sz val="10"/>
        <rFont val="Arial"/>
        <family val="2"/>
      </rPr>
      <t>Aghi da Ecoendoscopia per ablazione tramite radiofrequenza delle lesioni neoplastiche 19 G varie lunghezze attive con controllo di temperatura potenza ed impedenza.</t>
    </r>
    <r>
      <rPr>
        <sz val="10"/>
        <color rgb="FFFF0000"/>
        <rFont val="Arial"/>
        <family val="2"/>
      </rPr>
      <t xml:space="preserve"> </t>
    </r>
    <r>
      <rPr>
        <sz val="10"/>
        <rFont val="Arial"/>
        <family val="2"/>
      </rPr>
      <t>Generatore in Service.</t>
    </r>
  </si>
  <si>
    <t>Stent e sistema di rilascio con elettrocauterizzazione per ecoendoscopio di varia grandezza per svuotamento pseudocisti pancreatiche</t>
  </si>
  <si>
    <t>valvola aria/acqua e canale bioptico monuso per  strumenti endoscopici</t>
  </si>
  <si>
    <t>sistema di lavaggio ausiliario compatibile con pompe di lavaggio OFP Olympus</t>
  </si>
  <si>
    <t>Sistema di marcatura semi-permanente della sottomucosa mediante aghi per iniezione endoscopica di sospette lesioni del tratto G.I. Il sistema deve essere sterile e preinserito in una siringa da 5cc pronta all’uso con attacco luer-lock e tappo di sicurezza. Non pirogenico, Biocompatibile non deve contenere fenoli e deve essere a basedi particelle di carbone purificato ultra-fini per migliorare. Permanenza in situ certificata.di almeno 36 mesi</t>
  </si>
  <si>
    <t xml:space="preserve">Pinza biopsia  multifunzione con morso rotante con doppia fenestratura lunghezza 230 cm canale operativo 2,8 per asportazione poòipi a freddo                                                                                </t>
  </si>
  <si>
    <t>Ansa non rotante  per polipectomia ,monouso, manipolo integrato e centimetrato, flessibile, cappio ovale,compatibile con canali operativi 2.8mm. Lunghezza minima 230cm Per polipectomia a caldo e a freddo</t>
  </si>
  <si>
    <t>Ansa standard pluriuso simmetrica per polipectomia punta isolata per impiego con corrente ad alta frequenza. Diametro di apertura da 10mm a 35mm circa. Varie lunghezze.</t>
  </si>
  <si>
    <t>Catetere per elettrocauterizzazione bipolare utilizzabile anche come catetere per irrigazione da introdursi in endoscopio. Lunghezze operative da 300 e 350 cm, con diametro esterno di 7 e 10 Fr. Superficie esterna del catetere rivestita di lubrificante</t>
  </si>
  <si>
    <t>Sistema monouso di posizionamento della clip riapribile più volte e rotante. Lunghezza dai 160 cm circa ai 230.Compatibile con canali operativi di diametro minimo 2,8mm. Aperura della clip da minimo 11 mm a 16mm circa.Compatibile con RM e utilizzabile con duodenoscopio</t>
  </si>
  <si>
    <t>Sonda rettale in pvc per legatura emorroidi lunghezza circa 40cm. Punta cilindrica, morbida, chiusa ed arrotondata. Superficie tale da evitare l' utilizzo di lubrificanti. Dotata di fori laterali, non contrapposti, compatibili con il lume interno del catetere e  di un connettore Luer per evitare reflussi e contaminazioni. Connettori con codice colore. Vari CH da 18 a 35 circa.</t>
  </si>
  <si>
    <t>Sistema di legatura precaricato in nylon per emostasi dei polipi pre o post polipectomia.Diametro circa 30mm, lunghezza operativa circa 230cm ,diametro minimo del canale 2,8mm</t>
  </si>
  <si>
    <t>A</t>
  </si>
  <si>
    <t>B</t>
  </si>
  <si>
    <t>Colangioscopio digitale per visualizzazione diretta della via biliare, monouso, controller in service</t>
    <phoneticPr fontId="0" type="noConversion"/>
  </si>
  <si>
    <t xml:space="preserve">Minipinza per biopsia </t>
    <phoneticPr fontId="0" type="noConversion"/>
  </si>
  <si>
    <t xml:space="preserve">Sonda elettroidraulica per litotrissia calcoli biliari, monouso, controller in service </t>
    <phoneticPr fontId="0" type="noConversion"/>
  </si>
  <si>
    <t xml:space="preserve">Duodenoscopio monouso, sterile, 4 movimenti, canale operativo da 4.2mm, controller in service </t>
    <phoneticPr fontId="0" type="noConversion"/>
  </si>
  <si>
    <t>Valvole CO2</t>
  </si>
  <si>
    <t>Kit monouso composto da: pulsante aria/acqua, valvola aspirazione e valvola bioptica, compatibile con strumenti Fuji Serie 700</t>
  </si>
  <si>
    <t>Valvola bioptica per strumenti Fuji Serie 700</t>
  </si>
  <si>
    <t>Protettore distale strumenti endoscopici in materiale espanso, compatibile con strumenti Fuji Serie 700</t>
  </si>
  <si>
    <t>Protesi esofago gastrica per complicanze chirurgiche, totalmente ricoperta in PTFE e Silicone, con maglia in nitinol autoconformante, diametri tronco da 12mm (esofago cervicale) a 28mm (giunzione esofago-gastrica), lunghezze da 8cm a 20cm, senza svasatura prossimale e con bumper antimigrazione distale per esofago cervicale, con svasatura prossimale e con doppio bumper antimigrazione sul tronco per esofago medio e giunzione esofago-gastrica.</t>
    <phoneticPr fontId="0" type="noConversion"/>
  </si>
  <si>
    <t>Protesi biliare e pancreatica con maglia in nitinol autoconformante, totalmente ricoperta in PTFE, con indicazione biliare e pancreatica, vari diametri e varie lunghezze.</t>
    <phoneticPr fontId="0" type="noConversion"/>
  </si>
  <si>
    <t>Protesi enterocolica TTS con struttura cilindrica e priva di svasature, con maglia in nitinol autoconformante scoperta e parzialmente coperta in PTFE, diametro scoperta da 18mm a 28mm, diametro parzialmente coperta da 18mm a 22mm, varie lunghezze.</t>
    <phoneticPr fontId="0" type="noConversion"/>
  </si>
  <si>
    <t>Boccaglio monouso con attacco CO2 varie misure</t>
  </si>
  <si>
    <t>Kit per resezione endoscopica per il tratto gastroenterico, composto da cappuccio con 6 elastici latex free, ansa esagonale e kit istologico.</t>
  </si>
  <si>
    <t>Kit per legatura varici monouso, numero lacci 7, unità di legatura singola, rilascio singolo elastico tramite impugnatura con filo di rilascio e dispositivo di fissaggio all’endoscopio, segnalazione tattile ed udibile di rilascio, elastico di avvertimento di colore differente, valvola di  irrigazione, latex free</t>
  </si>
  <si>
    <t xml:space="preserve">Kit per sollevamento submucosale composto da ago per iniezione 23G e siringa 10ml preriempita con gel viscoso e colorante blu. </t>
  </si>
  <si>
    <t>Sistema di bloccaggio filo guida per ERCP a guida corta con possibilità di blocco di 2fili</t>
  </si>
  <si>
    <t>Palloncino extra-canalare da dilatazione per acalasia, monouso sterile, connessione luer-lock. La punta flessibile, gradualmente rastremata per permettere un semplice inserimento nella stenosi, è anche radiopaca per un semplice controllo sotto fluoroscopia, dotato di due lumi: uno per il gonfiaggio del palloncino e uno per il passaggio del filo guida da 0,038”e 2 markers radiopachi. Misure30mm 35mm 40mm. La ditta aggiudicatrice dovrà fornire sistema di gonfiaggio</t>
  </si>
  <si>
    <t>Ago monouso in cromocobalto per agoaspirazione sotto guida ecoendoscopica EUS, misure 19/22/25 con impugnatura ergonomica, ago ecogenico fino allanpunta  e siringa a pressione negativa con rubinetto</t>
  </si>
  <si>
    <t>Cappuccio distale monouso trasparente compatibile con strumenti Fuji</t>
  </si>
  <si>
    <t>Protesi esofageee  mofilamento a rilascio prossimale e distale, con cappio, catetere 5.5 mm</t>
  </si>
  <si>
    <t>Stent biliari in plastica, latex free, lunghezze da 5 a 15 cm, diametri da 7 a 10Fr, varie morfologie.</t>
  </si>
  <si>
    <t>Clip monouso per emostasi, radiopaca, precarica su sistema flessibile rotante dal primo operatore. Apertura della clip 11 mm e 16mm Possibilità di riapertura almeno 5 volte, lunghezza di lavoro 235mm circa. Compatibile con canali operativi pari o superiori a 2,8mm di diametro</t>
  </si>
  <si>
    <t xml:space="preserve">Videocapsula per l'indagine dell'intestino tenue con software potenziato da motore con intelligenza artificiale a rete neurale. Postazione e software in comodato d'uso. </t>
  </si>
  <si>
    <t xml:space="preserve">Fili guida monouso in nitinol rivestiti ed isolati, doppia punta idrofila radiopaca in tungsteno  standard e stiff lunghezza 260 cm e  450cm diametro 0,035” con reperi in oro a 10 e a 15cm </t>
  </si>
  <si>
    <t>Fili guida monouso per diagnostica interventistica biliare in nitinol rivestito in PTFE, punta idrofila radiopaca da 5 cm, dritta o curva,standard e stiff, lunghezza 450 cm e 260 cm, diametri  0,025” e 0,035” estremità dritte e angolate</t>
  </si>
  <si>
    <t>Punta idrofilica dritta 10cm e dritta 5cm</t>
  </si>
  <si>
    <t>Colorante cristal violet in flaconi da 150ml</t>
  </si>
  <si>
    <t>Catetere multifunzione  ansa +cestello da recupero per utilizzo unico device per rimozione e recupero polipi</t>
  </si>
  <si>
    <t>FABBISOGNO  ANNUALE ASL FR</t>
  </si>
  <si>
    <t>IMPORTO ANNUALE</t>
  </si>
  <si>
    <t>Ansa da polipectomia monouso di tipo ovale standard, a filo intrecciato per un taglio lento e controllato, manico integrato, pronta per l'uso. Varie misure.Con certificazione a caldo e a freddo</t>
  </si>
  <si>
    <t>Ansa rotante per polipectomia monouso, tipo ovale standard, multifilamento, manico integrato, compatibile con canali operativi 2.8mm. Lunghezza minima 230cm Per polipectomia a caldo e a freddo</t>
  </si>
  <si>
    <t xml:space="preserve">Ansa da polipectomia da 10 mm monouso specifica certificata per resezione a freddo </t>
  </si>
  <si>
    <t>Ago da sclerosi monouso, manico ergonomico, calibro 23 e 25 G, lunghezza del catetere 160-240 cm, diametro esterno del catetere 1.8-2.3 mm, lunghezze ago 4 e 6 mm, con sistema di bloccaggio</t>
  </si>
  <si>
    <t xml:space="preserve">Sfinterotomo triplo lume monouso, calibro 7 Fr, filo di taglio 20, 25 e 30 mm, anche co ntaglio protetto e con reperi endoscopici per la misruazione della stenosi, compatibile con filo guida 0.035 </t>
  </si>
  <si>
    <t xml:space="preserve">Sfinterotomo doppio lume monouso precurvato, 5-4 Fr per papilla Maior e minor, filo di taglio 20-25 e 30mm compatible con filo guida 0.021 </t>
  </si>
  <si>
    <t xml:space="preserve">Sfinterotomo tipo Billroth II monouso, cateter 6 Fr rastremato S con filo di taglio 20 mm </t>
  </si>
  <si>
    <t>Sfinterotomo ad ago precut triplo lume monouso compatibile con filo guida da 0,035" compatibile con sistema a scambio rapido</t>
  </si>
  <si>
    <t xml:space="preserve">Filo guida super stiff indicato per il posizionamento di dispositivi. Diametro 0,35" lunghezza  500 cm </t>
  </si>
  <si>
    <t>Filo filo guida extra rigido con punta flessibile, monouso, 260 cm, diatmetro 0.038 per stent esofagei</t>
  </si>
  <si>
    <t>Palloncini da dilatazione endoscopica, possibilita di gonfiare a 3 diametri differenti lo stesso palloncino da 6 a 20 mm filiguidati e a guida fissa con calibri non sovrapponibili. Il  materiale del pallone deve essere trasparente e le spalle  arrotondate. La ditta aggiudicatrice dovrà fornire sistema di gonfiaggio a pistola</t>
  </si>
  <si>
    <t>Palloncino da dilatazione delle vie biliari, monouso, latex free, filo guidato, vari diametri di gonfioaggio, markers radiopachi, lunghezza 4 cm , con dispositivo di gonfiaggio a vite monouso. Anche a guida corta e scambio rapido</t>
  </si>
  <si>
    <t>Protesi biliari autoespandibili, in nitinol parzialmente ricoperte. Compatibile con sistema a scambio rapido.</t>
  </si>
  <si>
    <t>Protesi biliare autoespandibile in nitinol per accesso endoscopico non ricorperta, varie misure e lunghezze e compatibile con sistema a scambio rapido</t>
  </si>
  <si>
    <t>Protesi biliare autoespandibile in nitinol per accesso endoscopico totalmente ricorperta, varie misure e lunghezze certificata per patologia benigna e compatibile con sistema a scambio rapido</t>
  </si>
  <si>
    <t>b</t>
  </si>
  <si>
    <t>Protesi esofagee autoespandibili in nitinol con e senza rivestimento. Varie misure</t>
  </si>
  <si>
    <t xml:space="preserve">Protesi duodenali autoespandibili in nitinol ricorperte e non, varie misure. Sistema di rilascio intracanalare, recuperabili e riposizionabili </t>
  </si>
  <si>
    <t>Protesi pilorica autoespandibile in nitinol ricoperta e non, varie misure</t>
  </si>
  <si>
    <t>Protesi colica in nitinol tubulare, con unica svasatura scoperta, diametri da 18/23mm a 22/27  lunghezze 6-9-12 cm</t>
  </si>
  <si>
    <t>Stent biliari e pancreatici plastici premontati compatibili con sistema a scambio rapido, monouso, latex free, riposizionabili, piegatura centrale o duodenale, meccanismo di bloccaggio e sbloccaggio sul sistema di rilascio, lunghezze da 5 a 15 cm, diametri 7, 8.5 e 10 Fr</t>
  </si>
  <si>
    <t>a</t>
  </si>
  <si>
    <t>C</t>
  </si>
  <si>
    <t xml:space="preserve">Sistema per litotrissia di emergenza composta da manico a camicia metallica in acciaio. </t>
  </si>
  <si>
    <t>IMPORTO TRIENNIO</t>
  </si>
  <si>
    <r>
      <t xml:space="preserve">Gel lubrificante per procedure endoscopiche del tratto gastro intestinale non contente anestetici paraffine grassi e siliconi. Trasparente inodore e idrosolubile (in conformità all'unità di misura cui sono espressi i fabbisogni, l'offerta va espressa per unità di misura pari </t>
    </r>
    <r>
      <rPr>
        <sz val="10"/>
        <rFont val="Arial"/>
        <family val="2"/>
      </rPr>
      <t xml:space="preserve">ad un </t>
    </r>
    <r>
      <rPr>
        <u/>
        <sz val="10"/>
        <rFont val="Arial"/>
        <family val="2"/>
      </rPr>
      <t>millilitro</t>
    </r>
    <r>
      <rPr>
        <sz val="10"/>
        <rFont val="Arial"/>
        <family val="2"/>
      </rPr>
      <t>)</t>
    </r>
  </si>
  <si>
    <t>CRITERIO DI AGGIUDICAZIONE</t>
  </si>
  <si>
    <t>OEPV</t>
  </si>
  <si>
    <t>LOTTO</t>
  </si>
  <si>
    <t>PPB</t>
  </si>
  <si>
    <t>TIPO DI DM</t>
  </si>
  <si>
    <t>DM MONOUSO</t>
  </si>
  <si>
    <t>REAGENTI</t>
  </si>
  <si>
    <t>PROTESI</t>
  </si>
  <si>
    <t>ATTREZZATURE SANITARIE E SCIENTIFICHE</t>
  </si>
  <si>
    <t>Boccaglio monouso con elastico latex-free e larghe aperture laterali per l'inserimento assistito dello strumento ed aspirazione di liquidi. Materiale morbido e confortevole per il paziente. Elastico regolabile, pre-fissato ad una estremità.</t>
  </si>
  <si>
    <t>Endokit per prevenire le infezioni durante le procedure endoscopiche cosi composto: 
telo per il trasposto degli strumenti; 
garze 4x4,4strati,non tessuto; 
vaschetta x spugna; 
camice per procedure endoscopiche traspirante con protezione per i liquidi; 
gel lubrificante; boccaglio per endoscopia; 
valvola per biopsia per endoscopi Olympus e Fuji.</t>
  </si>
  <si>
    <t>Kit monouso e valvola bioptica per stumenti Fuji Serie 700</t>
  </si>
  <si>
    <t xml:space="preserve">Protesi biliare autoespandibile in nitinol </t>
  </si>
  <si>
    <t>Sonda per emostasi gastroesofagea sterile radiopaca in silicone, punta chiusa e guida di irrigidimento. Il catetere deve avere n.1lume gonfiaggio del palloncino gastrico( linea per il manometro-connettore-valvola autobloccante-palloncino pilota-clamp) , n.1 lume per la suzione esofagea, n.1 lume per la suzione gastrica. N.3 fori nella porzione gastrica e n.2 fori nella sezione esofagea, marker di profondità e marker radiopaco, dotato di tampone spugnoso.Misure 16-18-20Fr. palloncino esofageo 40mmHg diametro 32mm, Lunghezza 140. Palloncino gastrico lunghezza 60 circa volume 150-200ml circa.</t>
  </si>
  <si>
    <t>Descrizione Lotto</t>
  </si>
  <si>
    <t>Punta idrifilica angolata 10cm e dritta 5cm</t>
  </si>
  <si>
    <t xml:space="preserve">Punte ESD Monouso da dissezione  dotato preferibilemte di lume per l’iniezione di liquido atto al sollevamento della mucosa:
- punta protetta con pallina in ceramica 
- punta ad uncino rotante gastro e colon con lume 
- punta triangolare gastrica con lume
- punta a pomello gastro e colon con lume
 e relativi tubi di connessione tra punta e pompa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</si>
</sst>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410]\ * #,##0.00_-;\-[$€-410]\ * #,##0.00_-;_-[$€-410]\ * &quot;-&quot;??_-;_-@_-"/>
    <numFmt numFmtId="165" formatCode="_-[$€-410]\ * #,##0.000_-;\-[$€-410]\ * #,##0.000_-;_-[$€-410]\ * &quot;-&quot;??_-;_-@_-"/>
    <numFmt numFmtId="166" formatCode="_-* #,##0.00\ [$€-410]_-;\-* #,##0.00\ [$€-410]_-;_-* &quot;-&quot;??\ [$€-410]_-;_-@_-"/>
  </numFmts>
  <fonts count="15" x14ac:knownFonts="1">
    <font>
      <sz val="11"/>
      <color theme="1"/>
      <name val="Calibri"/>
      <family val="2"/>
      <scheme val="minor"/>
    </font>
    <font>
      <sz val="11"/>
      <color rgb="FFFF0000"/>
      <name val="Calibri"/>
      <family val="2"/>
      <scheme val="minor"/>
    </font>
    <font>
      <b/>
      <sz val="11"/>
      <color theme="1"/>
      <name val="Calibri"/>
      <family val="2"/>
      <scheme val="minor"/>
    </font>
    <font>
      <b/>
      <sz val="10"/>
      <color theme="1"/>
      <name val="Arial"/>
      <family val="2"/>
    </font>
    <font>
      <b/>
      <sz val="11"/>
      <name val="Calibri"/>
      <family val="2"/>
      <scheme val="minor"/>
    </font>
    <font>
      <sz val="11"/>
      <name val="Calibri"/>
      <family val="2"/>
      <scheme val="minor"/>
    </font>
    <font>
      <sz val="10"/>
      <color theme="1"/>
      <name val="Arial"/>
      <family val="2"/>
    </font>
    <font>
      <sz val="10"/>
      <name val="Arial"/>
      <family val="2"/>
    </font>
    <font>
      <sz val="10"/>
      <color rgb="FF000000"/>
      <name val="Arial"/>
      <family val="2"/>
    </font>
    <font>
      <sz val="10"/>
      <color rgb="FFFF0000"/>
      <name val="Arial"/>
      <family val="2"/>
    </font>
    <font>
      <sz val="11"/>
      <color indexed="8"/>
      <name val="Calibri"/>
      <family val="2"/>
    </font>
    <font>
      <b/>
      <sz val="11"/>
      <color indexed="8"/>
      <name val="Calibri"/>
      <family val="2"/>
    </font>
    <font>
      <sz val="10"/>
      <color indexed="8"/>
      <name val="Arial"/>
      <family val="2"/>
    </font>
    <font>
      <sz val="11"/>
      <color theme="1"/>
      <name val="Calibri"/>
      <family val="2"/>
      <scheme val="minor"/>
    </font>
    <font>
      <u/>
      <sz val="10"/>
      <name val="Arial"/>
      <family val="2"/>
    </font>
  </fonts>
  <fills count="6">
    <fill>
      <patternFill patternType="none"/>
    </fill>
    <fill>
      <patternFill patternType="gray125"/>
    </fill>
    <fill>
      <patternFill patternType="solid">
        <fgColor rgb="FF92D050"/>
        <bgColor indexed="64"/>
      </patternFill>
    </fill>
    <fill>
      <patternFill patternType="solid">
        <fgColor indexed="50"/>
        <bgColor indexed="22"/>
      </patternFill>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3">
    <xf numFmtId="0" fontId="0" fillId="0" borderId="0"/>
    <xf numFmtId="0" fontId="10" fillId="0" borderId="0"/>
    <xf numFmtId="44" fontId="13" fillId="0" borderId="0" applyFont="0" applyFill="0" applyBorder="0" applyAlignment="0" applyProtection="0"/>
  </cellStyleXfs>
  <cellXfs count="101">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0" fillId="0" borderId="0" xfId="0" applyAlignment="1">
      <alignment horizontal="center" vertical="center" wrapText="1"/>
    </xf>
    <xf numFmtId="0" fontId="6" fillId="0" borderId="1" xfId="0" applyFont="1" applyFill="1" applyBorder="1" applyAlignment="1">
      <alignment vertical="top" wrapText="1"/>
    </xf>
    <xf numFmtId="164" fontId="5" fillId="0" borderId="1" xfId="0" applyNumberFormat="1" applyFont="1" applyBorder="1"/>
    <xf numFmtId="0" fontId="6" fillId="0" borderId="1" xfId="0" applyFont="1" applyBorder="1" applyAlignment="1">
      <alignment wrapText="1"/>
    </xf>
    <xf numFmtId="0" fontId="6" fillId="0" borderId="1" xfId="0" applyFont="1" applyBorder="1" applyAlignment="1">
      <alignment vertical="top" wrapText="1"/>
    </xf>
    <xf numFmtId="0" fontId="7" fillId="0" borderId="1" xfId="0" applyFont="1" applyBorder="1" applyAlignment="1">
      <alignment vertical="top" wrapText="1"/>
    </xf>
    <xf numFmtId="0" fontId="5" fillId="0" borderId="4" xfId="0" applyFont="1" applyBorder="1" applyAlignment="1">
      <alignment horizontal="center" vertical="center"/>
    </xf>
    <xf numFmtId="0" fontId="7" fillId="0" borderId="1" xfId="0" applyFont="1" applyBorder="1" applyAlignment="1">
      <alignment wrapText="1"/>
    </xf>
    <xf numFmtId="0" fontId="6" fillId="0" borderId="1" xfId="0" applyFont="1" applyFill="1" applyBorder="1" applyAlignment="1">
      <alignment vertical="center" wrapText="1"/>
    </xf>
    <xf numFmtId="0" fontId="6" fillId="0" borderId="1" xfId="0" applyFont="1" applyBorder="1" applyAlignment="1">
      <alignment vertical="center" wrapText="1"/>
    </xf>
    <xf numFmtId="0" fontId="8" fillId="0" borderId="1" xfId="0" applyFont="1" applyBorder="1" applyAlignment="1">
      <alignment vertical="center" wrapText="1"/>
    </xf>
    <xf numFmtId="0" fontId="7" fillId="0" borderId="1" xfId="0" quotePrefix="1" applyFont="1" applyBorder="1" applyAlignment="1">
      <alignment vertical="top" wrapText="1"/>
    </xf>
    <xf numFmtId="0" fontId="7" fillId="0" borderId="1" xfId="0" applyFont="1" applyBorder="1" applyAlignment="1">
      <alignment vertical="center" wrapText="1"/>
    </xf>
    <xf numFmtId="0" fontId="5" fillId="0" borderId="0" xfId="0" applyFont="1"/>
    <xf numFmtId="0" fontId="1" fillId="0" borderId="0" xfId="0" applyFont="1"/>
    <xf numFmtId="0" fontId="6" fillId="0" borderId="1" xfId="0" applyFont="1" applyBorder="1"/>
    <xf numFmtId="0" fontId="6" fillId="0" borderId="1" xfId="0" applyFont="1" applyFill="1" applyBorder="1" applyAlignment="1">
      <alignment wrapText="1"/>
    </xf>
    <xf numFmtId="0" fontId="0" fillId="0" borderId="0" xfId="0" applyAlignment="1">
      <alignment horizontal="center" vertical="center"/>
    </xf>
    <xf numFmtId="164" fontId="5" fillId="0" borderId="0" xfId="0" applyNumberFormat="1" applyFont="1"/>
    <xf numFmtId="164" fontId="0" fillId="0" borderId="0" xfId="0" applyNumberFormat="1"/>
    <xf numFmtId="0" fontId="6" fillId="0" borderId="0" xfId="0" applyFont="1"/>
    <xf numFmtId="0" fontId="11" fillId="3" borderId="7" xfId="1" applyFont="1" applyFill="1" applyBorder="1" applyAlignment="1">
      <alignment horizontal="center" vertical="center" wrapText="1"/>
    </xf>
    <xf numFmtId="0" fontId="10" fillId="0" borderId="0" xfId="1" applyAlignment="1">
      <alignment wrapText="1"/>
    </xf>
    <xf numFmtId="164" fontId="5" fillId="0" borderId="1" xfId="0" applyNumberFormat="1" applyFont="1" applyBorder="1" applyAlignment="1">
      <alignment horizontal="center"/>
    </xf>
    <xf numFmtId="165" fontId="5" fillId="0" borderId="1" xfId="0" applyNumberFormat="1" applyFont="1" applyFill="1" applyBorder="1" applyAlignment="1">
      <alignment horizontal="center"/>
    </xf>
    <xf numFmtId="164" fontId="5" fillId="0" borderId="1" xfId="0" applyNumberFormat="1" applyFont="1" applyFill="1" applyBorder="1" applyAlignment="1">
      <alignment horizontal="center" vertical="center"/>
    </xf>
    <xf numFmtId="0" fontId="12" fillId="0" borderId="1" xfId="0" applyFont="1" applyFill="1" applyBorder="1" applyAlignment="1">
      <alignment wrapText="1"/>
    </xf>
    <xf numFmtId="0" fontId="12" fillId="0" borderId="1" xfId="0" applyFont="1" applyBorder="1" applyAlignment="1">
      <alignment wrapText="1"/>
    </xf>
    <xf numFmtId="0" fontId="0" fillId="0" borderId="1" xfId="0" applyBorder="1" applyAlignment="1">
      <alignment horizontal="center" vertical="center"/>
    </xf>
    <xf numFmtId="0" fontId="7" fillId="0" borderId="1" xfId="0" applyFont="1" applyFill="1" applyBorder="1" applyAlignment="1">
      <alignment vertical="top" wrapText="1"/>
    </xf>
    <xf numFmtId="0" fontId="9" fillId="0" borderId="1" xfId="0" applyFont="1" applyFill="1" applyBorder="1" applyAlignment="1">
      <alignment vertical="center" wrapText="1"/>
    </xf>
    <xf numFmtId="0" fontId="7" fillId="0" borderId="1" xfId="0" applyFont="1" applyFill="1" applyBorder="1"/>
    <xf numFmtId="3" fontId="0" fillId="0" borderId="1" xfId="0" applyNumberFormat="1" applyFill="1" applyBorder="1" applyAlignment="1">
      <alignment horizontal="center" vertical="center" wrapText="1"/>
    </xf>
    <xf numFmtId="3" fontId="5" fillId="0" borderId="1" xfId="0" applyNumberFormat="1" applyFont="1" applyFill="1" applyBorder="1" applyAlignment="1">
      <alignment horizontal="center" vertical="center" wrapText="1"/>
    </xf>
    <xf numFmtId="3" fontId="0" fillId="0" borderId="1" xfId="0" applyNumberFormat="1" applyFill="1" applyBorder="1" applyAlignment="1">
      <alignment horizontal="center" vertical="center"/>
    </xf>
    <xf numFmtId="3" fontId="0" fillId="0" borderId="1" xfId="0" applyNumberFormat="1" applyFill="1" applyBorder="1" applyAlignment="1">
      <alignment horizontal="center"/>
    </xf>
    <xf numFmtId="166" fontId="0" fillId="0" borderId="1" xfId="0" applyNumberFormat="1" applyBorder="1"/>
    <xf numFmtId="0" fontId="6" fillId="0" borderId="5" xfId="0" applyFont="1" applyFill="1" applyBorder="1" applyAlignment="1">
      <alignment vertical="center" wrapText="1"/>
    </xf>
    <xf numFmtId="166" fontId="0" fillId="0" borderId="3" xfId="0" applyNumberFormat="1" applyBorder="1" applyAlignment="1">
      <alignment vertical="center"/>
    </xf>
    <xf numFmtId="0" fontId="0" fillId="0" borderId="4" xfId="0" applyBorder="1" applyAlignment="1">
      <alignment horizontal="center" vertical="center"/>
    </xf>
    <xf numFmtId="0" fontId="2" fillId="2" borderId="8" xfId="0" applyFont="1" applyFill="1" applyBorder="1" applyAlignment="1">
      <alignment horizontal="center" vertical="center" wrapText="1"/>
    </xf>
    <xf numFmtId="0" fontId="0" fillId="0" borderId="4" xfId="0" applyBorder="1" applyAlignment="1"/>
    <xf numFmtId="0" fontId="5" fillId="0" borderId="8" xfId="0" applyFont="1" applyBorder="1" applyAlignment="1">
      <alignment horizontal="center" vertical="center"/>
    </xf>
    <xf numFmtId="0" fontId="0" fillId="0" borderId="8" xfId="0" applyBorder="1" applyAlignment="1">
      <alignment horizontal="center" vertical="center"/>
    </xf>
    <xf numFmtId="0" fontId="0" fillId="0" borderId="8" xfId="0" applyFont="1" applyBorder="1" applyAlignment="1">
      <alignment horizontal="center" vertical="center"/>
    </xf>
    <xf numFmtId="0" fontId="1" fillId="0" borderId="8" xfId="0" applyFont="1" applyBorder="1" applyAlignment="1">
      <alignment horizontal="center" vertical="center"/>
    </xf>
    <xf numFmtId="0" fontId="0" fillId="0" borderId="8" xfId="0" applyFill="1" applyBorder="1" applyAlignment="1">
      <alignment horizontal="center" vertical="center"/>
    </xf>
    <xf numFmtId="0" fontId="0" fillId="0" borderId="8" xfId="0" applyFill="1" applyBorder="1" applyAlignment="1"/>
    <xf numFmtId="0" fontId="5" fillId="0" borderId="8" xfId="0" applyFont="1" applyFill="1" applyBorder="1" applyAlignment="1">
      <alignment horizontal="center" vertical="center"/>
    </xf>
    <xf numFmtId="0" fontId="0" fillId="0" borderId="0" xfId="0" applyAlignment="1">
      <alignment horizontal="center"/>
    </xf>
    <xf numFmtId="0" fontId="0" fillId="0" borderId="1" xfId="0" applyBorder="1" applyAlignment="1">
      <alignment horizontal="center" vertical="center"/>
    </xf>
    <xf numFmtId="44" fontId="11" fillId="3" borderId="7" xfId="2" applyFont="1" applyFill="1" applyBorder="1" applyAlignment="1">
      <alignment horizontal="center" vertical="center" wrapText="1"/>
    </xf>
    <xf numFmtId="44" fontId="0" fillId="0" borderId="1" xfId="2" applyFont="1" applyBorder="1"/>
    <xf numFmtId="44" fontId="0" fillId="0" borderId="0" xfId="2" applyFont="1"/>
    <xf numFmtId="44" fontId="0" fillId="0" borderId="2" xfId="2" applyFont="1" applyBorder="1" applyAlignment="1">
      <alignment horizontal="center" vertical="center"/>
    </xf>
    <xf numFmtId="44" fontId="0" fillId="0" borderId="1" xfId="2" applyFont="1" applyBorder="1" applyAlignment="1">
      <alignment horizontal="center"/>
    </xf>
    <xf numFmtId="44" fontId="0" fillId="0" borderId="0" xfId="2" applyFont="1" applyAlignment="1">
      <alignment horizontal="center"/>
    </xf>
    <xf numFmtId="44" fontId="0" fillId="0" borderId="0" xfId="0" applyNumberFormat="1"/>
    <xf numFmtId="44" fontId="0" fillId="0" borderId="1" xfId="2" applyFont="1" applyBorder="1" applyAlignment="1">
      <alignment horizontal="center" wrapText="1"/>
    </xf>
    <xf numFmtId="0" fontId="6" fillId="4" borderId="1" xfId="0" applyFont="1" applyFill="1" applyBorder="1" applyAlignment="1">
      <alignment vertical="center" wrapText="1"/>
    </xf>
    <xf numFmtId="3" fontId="0" fillId="4" borderId="1" xfId="0" applyNumberFormat="1" applyFill="1" applyBorder="1" applyAlignment="1">
      <alignment horizontal="center" vertical="center" wrapText="1"/>
    </xf>
    <xf numFmtId="44" fontId="0" fillId="0" borderId="2" xfId="2" applyFont="1" applyBorder="1" applyAlignment="1">
      <alignment horizontal="center" vertical="center"/>
    </xf>
    <xf numFmtId="0" fontId="0" fillId="0" borderId="9" xfId="0" applyFill="1" applyBorder="1" applyAlignment="1">
      <alignment horizontal="center"/>
    </xf>
    <xf numFmtId="0" fontId="0" fillId="0" borderId="1" xfId="0" applyBorder="1" applyAlignment="1">
      <alignment horizontal="center" vertical="center"/>
    </xf>
    <xf numFmtId="3" fontId="0" fillId="0" borderId="2" xfId="0" applyNumberFormat="1" applyFill="1" applyBorder="1" applyAlignment="1">
      <alignment horizontal="center" vertical="center" wrapText="1"/>
    </xf>
    <xf numFmtId="164" fontId="5" fillId="0" borderId="2" xfId="0" applyNumberFormat="1" applyFont="1" applyFill="1" applyBorder="1" applyAlignment="1">
      <alignment horizontal="center" vertical="center"/>
    </xf>
    <xf numFmtId="166" fontId="0" fillId="0" borderId="2" xfId="0" applyNumberFormat="1" applyBorder="1" applyAlignment="1">
      <alignment horizontal="center" vertical="center"/>
    </xf>
    <xf numFmtId="0" fontId="6" fillId="0" borderId="2" xfId="0" applyFont="1" applyFill="1" applyBorder="1" applyAlignment="1">
      <alignment horizontal="left" wrapText="1"/>
    </xf>
    <xf numFmtId="166" fontId="0" fillId="0" borderId="2" xfId="0" applyNumberFormat="1" applyBorder="1"/>
    <xf numFmtId="44" fontId="0" fillId="0" borderId="2" xfId="2" applyFont="1" applyBorder="1"/>
    <xf numFmtId="44" fontId="0" fillId="0" borderId="2" xfId="2" applyFont="1" applyBorder="1" applyAlignment="1">
      <alignment horizontal="center"/>
    </xf>
    <xf numFmtId="0" fontId="8" fillId="0" borderId="1" xfId="0" applyFont="1" applyFill="1" applyBorder="1" applyAlignment="1">
      <alignment wrapText="1"/>
    </xf>
    <xf numFmtId="166" fontId="0" fillId="0" borderId="1" xfId="0" applyNumberFormat="1" applyBorder="1" applyAlignment="1">
      <alignment horizontal="center" vertical="center"/>
    </xf>
    <xf numFmtId="44" fontId="0" fillId="0" borderId="1" xfId="2" applyFont="1" applyBorder="1" applyAlignment="1">
      <alignment horizontal="center" vertical="center"/>
    </xf>
    <xf numFmtId="166" fontId="0" fillId="0" borderId="1" xfId="0" applyNumberFormat="1" applyBorder="1" applyAlignment="1">
      <alignment vertical="center"/>
    </xf>
    <xf numFmtId="44" fontId="0" fillId="0" borderId="1" xfId="2" applyFont="1" applyBorder="1" applyAlignment="1">
      <alignment vertical="center"/>
    </xf>
    <xf numFmtId="0" fontId="0" fillId="0" borderId="0" xfId="0" applyAlignment="1">
      <alignment vertical="center"/>
    </xf>
    <xf numFmtId="0" fontId="0" fillId="0" borderId="1" xfId="0" applyBorder="1" applyAlignment="1">
      <alignment horizontal="center" vertical="center"/>
    </xf>
    <xf numFmtId="44" fontId="0" fillId="0" borderId="2" xfId="2" applyFont="1" applyBorder="1" applyAlignment="1">
      <alignment horizontal="center" vertical="center"/>
    </xf>
    <xf numFmtId="164" fontId="5" fillId="0" borderId="2" xfId="0" applyNumberFormat="1" applyFont="1" applyFill="1" applyBorder="1" applyAlignment="1">
      <alignment horizontal="center" vertical="center"/>
    </xf>
    <xf numFmtId="0" fontId="0" fillId="0" borderId="1" xfId="0" applyBorder="1" applyAlignment="1">
      <alignment horizontal="center" vertical="center"/>
    </xf>
    <xf numFmtId="166" fontId="0" fillId="0" borderId="2" xfId="0" applyNumberFormat="1" applyBorder="1" applyAlignment="1">
      <alignment horizontal="center" vertical="center"/>
    </xf>
    <xf numFmtId="44" fontId="0" fillId="5" borderId="1" xfId="2" applyFont="1" applyFill="1" applyBorder="1" applyAlignment="1">
      <alignment horizont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44" fontId="0" fillId="0" borderId="2" xfId="2" applyFont="1" applyBorder="1" applyAlignment="1">
      <alignment horizontal="center" vertical="center"/>
    </xf>
    <xf numFmtId="44" fontId="0" fillId="0" borderId="6" xfId="2" applyFont="1" applyBorder="1" applyAlignment="1">
      <alignment horizontal="center" vertical="center"/>
    </xf>
    <xf numFmtId="44" fontId="0" fillId="0" borderId="3" xfId="2" applyFont="1" applyBorder="1" applyAlignment="1">
      <alignment horizontal="center" vertical="center"/>
    </xf>
    <xf numFmtId="164" fontId="5" fillId="0" borderId="2" xfId="0" applyNumberFormat="1" applyFont="1" applyFill="1" applyBorder="1" applyAlignment="1">
      <alignment horizontal="center" vertical="center"/>
    </xf>
    <xf numFmtId="164" fontId="5" fillId="0" borderId="6" xfId="0" applyNumberFormat="1" applyFont="1" applyFill="1" applyBorder="1" applyAlignment="1">
      <alignment horizontal="center" vertical="center"/>
    </xf>
    <xf numFmtId="164" fontId="5" fillId="0" borderId="3" xfId="0" applyNumberFormat="1" applyFont="1" applyFill="1" applyBorder="1" applyAlignment="1">
      <alignment horizontal="center" vertical="center"/>
    </xf>
    <xf numFmtId="166" fontId="0" fillId="0" borderId="2" xfId="0" applyNumberFormat="1" applyBorder="1" applyAlignment="1">
      <alignment horizontal="center" vertical="center"/>
    </xf>
    <xf numFmtId="166" fontId="0" fillId="0" borderId="6" xfId="0" applyNumberFormat="1" applyBorder="1" applyAlignment="1">
      <alignment horizontal="center" vertical="center"/>
    </xf>
    <xf numFmtId="166" fontId="0" fillId="0" borderId="3" xfId="0" applyNumberFormat="1" applyBorder="1" applyAlignment="1">
      <alignment horizontal="center" vertical="center"/>
    </xf>
    <xf numFmtId="0" fontId="6" fillId="5" borderId="1" xfId="0" applyFont="1" applyFill="1" applyBorder="1" applyAlignment="1">
      <alignment vertical="center" wrapText="1"/>
    </xf>
    <xf numFmtId="3" fontId="0" fillId="5" borderId="1" xfId="0" applyNumberFormat="1" applyFill="1" applyBorder="1" applyAlignment="1">
      <alignment horizontal="center" vertical="center" wrapText="1"/>
    </xf>
  </cellXfs>
  <cellStyles count="3">
    <cellStyle name="Excel Built-in Normal" xfId="1" xr:uid="{00000000-0005-0000-0000-000000000000}"/>
    <cellStyle name="Normale"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6"/>
  <sheetViews>
    <sheetView tabSelected="1" zoomScale="80" zoomScaleNormal="80" workbookViewId="0">
      <pane ySplit="1" topLeftCell="A35" activePane="bottomLeft" state="frozen"/>
      <selection pane="bottomLeft" activeCell="C41" sqref="C41"/>
    </sheetView>
  </sheetViews>
  <sheetFormatPr defaultRowHeight="14.5" x14ac:dyDescent="0.35"/>
  <cols>
    <col min="1" max="1" width="11.1796875" style="21" customWidth="1"/>
    <col min="2" max="2" width="8.81640625" style="21" customWidth="1"/>
    <col min="3" max="3" width="114.453125" style="24" customWidth="1"/>
    <col min="4" max="4" width="12.1796875" customWidth="1"/>
    <col min="5" max="5" width="11.453125" style="22" customWidth="1"/>
    <col min="6" max="6" width="15.26953125" customWidth="1"/>
    <col min="7" max="7" width="18.1796875" style="57" customWidth="1"/>
    <col min="8" max="8" width="13.81640625" style="60" customWidth="1"/>
    <col min="9" max="9" width="23.7265625" style="60" customWidth="1"/>
    <col min="10" max="10" width="14.7265625" bestFit="1" customWidth="1"/>
    <col min="11" max="11" width="13.81640625" bestFit="1" customWidth="1"/>
  </cols>
  <sheetData>
    <row r="1" spans="1:9" s="4" customFormat="1" ht="43.5" x14ac:dyDescent="0.35">
      <c r="A1" s="1" t="s">
        <v>129</v>
      </c>
      <c r="B1" s="44" t="s">
        <v>0</v>
      </c>
      <c r="C1" s="2" t="s">
        <v>141</v>
      </c>
      <c r="D1" s="25" t="s">
        <v>99</v>
      </c>
      <c r="E1" s="3" t="s">
        <v>1</v>
      </c>
      <c r="F1" s="3" t="s">
        <v>100</v>
      </c>
      <c r="G1" s="55" t="s">
        <v>125</v>
      </c>
      <c r="H1" s="55" t="s">
        <v>127</v>
      </c>
      <c r="I1" s="55" t="s">
        <v>131</v>
      </c>
    </row>
    <row r="2" spans="1:9" ht="25" x14ac:dyDescent="0.35">
      <c r="A2" s="32">
        <v>1</v>
      </c>
      <c r="B2" s="45"/>
      <c r="C2" s="5" t="s">
        <v>2</v>
      </c>
      <c r="D2" s="36">
        <v>11200</v>
      </c>
      <c r="E2" s="27">
        <v>4</v>
      </c>
      <c r="F2" s="40">
        <f t="shared" ref="F2:F8" si="0">E2*D2</f>
        <v>44800</v>
      </c>
      <c r="G2" s="56">
        <f>F2*3</f>
        <v>134400</v>
      </c>
      <c r="H2" s="59" t="s">
        <v>130</v>
      </c>
      <c r="I2" s="59" t="s">
        <v>132</v>
      </c>
    </row>
    <row r="3" spans="1:9" ht="25" x14ac:dyDescent="0.35">
      <c r="A3" s="32">
        <v>2</v>
      </c>
      <c r="B3" s="45"/>
      <c r="C3" s="5" t="s">
        <v>3</v>
      </c>
      <c r="D3" s="36">
        <v>8700</v>
      </c>
      <c r="E3" s="27">
        <v>4</v>
      </c>
      <c r="F3" s="40">
        <f t="shared" si="0"/>
        <v>34800</v>
      </c>
      <c r="G3" s="56">
        <f t="shared" ref="G3:G59" si="1">F3*3</f>
        <v>104400</v>
      </c>
      <c r="H3" s="59" t="s">
        <v>130</v>
      </c>
      <c r="I3" s="59" t="s">
        <v>132</v>
      </c>
    </row>
    <row r="4" spans="1:9" x14ac:dyDescent="0.35">
      <c r="A4" s="32">
        <v>3</v>
      </c>
      <c r="B4" s="45"/>
      <c r="C4" s="7" t="s">
        <v>4</v>
      </c>
      <c r="D4" s="36">
        <v>8100</v>
      </c>
      <c r="E4" s="27">
        <v>4</v>
      </c>
      <c r="F4" s="40">
        <f t="shared" si="0"/>
        <v>32400</v>
      </c>
      <c r="G4" s="56">
        <f t="shared" si="1"/>
        <v>97200</v>
      </c>
      <c r="H4" s="59" t="s">
        <v>130</v>
      </c>
      <c r="I4" s="59" t="s">
        <v>132</v>
      </c>
    </row>
    <row r="5" spans="1:9" x14ac:dyDescent="0.35">
      <c r="A5" s="32">
        <v>4</v>
      </c>
      <c r="B5" s="45"/>
      <c r="C5" s="7" t="s">
        <v>5</v>
      </c>
      <c r="D5" s="36">
        <v>400</v>
      </c>
      <c r="E5" s="27">
        <v>4</v>
      </c>
      <c r="F5" s="40">
        <f t="shared" si="0"/>
        <v>1600</v>
      </c>
      <c r="G5" s="56">
        <f t="shared" si="1"/>
        <v>4800</v>
      </c>
      <c r="H5" s="59" t="s">
        <v>130</v>
      </c>
      <c r="I5" s="59" t="s">
        <v>132</v>
      </c>
    </row>
    <row r="6" spans="1:9" x14ac:dyDescent="0.35">
      <c r="A6" s="32">
        <v>5</v>
      </c>
      <c r="B6" s="45"/>
      <c r="C6" s="7" t="s">
        <v>6</v>
      </c>
      <c r="D6" s="36">
        <v>300</v>
      </c>
      <c r="E6" s="27">
        <v>10</v>
      </c>
      <c r="F6" s="40">
        <f t="shared" si="0"/>
        <v>3000</v>
      </c>
      <c r="G6" s="56">
        <f t="shared" si="1"/>
        <v>9000</v>
      </c>
      <c r="H6" s="59" t="s">
        <v>130</v>
      </c>
      <c r="I6" s="59" t="s">
        <v>132</v>
      </c>
    </row>
    <row r="7" spans="1:9" x14ac:dyDescent="0.35">
      <c r="A7" s="32">
        <v>6</v>
      </c>
      <c r="B7" s="45"/>
      <c r="C7" s="7" t="s">
        <v>7</v>
      </c>
      <c r="D7" s="36">
        <v>8500</v>
      </c>
      <c r="E7" s="27">
        <v>12</v>
      </c>
      <c r="F7" s="40">
        <f t="shared" si="0"/>
        <v>102000</v>
      </c>
      <c r="G7" s="56">
        <f t="shared" si="1"/>
        <v>306000</v>
      </c>
      <c r="H7" s="59" t="s">
        <v>130</v>
      </c>
      <c r="I7" s="59" t="s">
        <v>132</v>
      </c>
    </row>
    <row r="8" spans="1:9" ht="88.5" x14ac:dyDescent="0.35">
      <c r="A8" s="67">
        <v>7</v>
      </c>
      <c r="B8" s="66"/>
      <c r="C8" s="71" t="s">
        <v>137</v>
      </c>
      <c r="D8" s="68">
        <v>1000</v>
      </c>
      <c r="E8" s="69">
        <v>80</v>
      </c>
      <c r="F8" s="70">
        <f t="shared" si="0"/>
        <v>80000</v>
      </c>
      <c r="G8" s="65">
        <f t="shared" si="1"/>
        <v>240000</v>
      </c>
      <c r="H8" s="65" t="s">
        <v>130</v>
      </c>
      <c r="I8" s="65" t="s">
        <v>132</v>
      </c>
    </row>
    <row r="9" spans="1:9" x14ac:dyDescent="0.35">
      <c r="A9" s="32">
        <v>8</v>
      </c>
      <c r="B9" s="43"/>
      <c r="C9" s="8" t="s">
        <v>82</v>
      </c>
      <c r="D9" s="36">
        <v>200</v>
      </c>
      <c r="E9" s="27">
        <v>2.5</v>
      </c>
      <c r="F9" s="40">
        <f t="shared" ref="F9:F41" si="2">E9*D9</f>
        <v>500</v>
      </c>
      <c r="G9" s="56">
        <f t="shared" si="1"/>
        <v>1500</v>
      </c>
      <c r="H9" s="59" t="s">
        <v>128</v>
      </c>
      <c r="I9" s="59" t="s">
        <v>132</v>
      </c>
    </row>
    <row r="10" spans="1:9" ht="25" x14ac:dyDescent="0.35">
      <c r="A10" s="87">
        <v>9</v>
      </c>
      <c r="B10" s="43"/>
      <c r="C10" s="8" t="s">
        <v>136</v>
      </c>
      <c r="D10" s="36"/>
      <c r="E10" s="27"/>
      <c r="F10" s="40"/>
      <c r="G10" s="56">
        <f>+G11+G12</f>
        <v>16110</v>
      </c>
      <c r="H10" s="59" t="s">
        <v>128</v>
      </c>
      <c r="I10" s="59"/>
    </row>
    <row r="11" spans="1:9" ht="25" x14ac:dyDescent="0.35">
      <c r="A11" s="88"/>
      <c r="B11" s="43" t="s">
        <v>122</v>
      </c>
      <c r="C11" s="9" t="s">
        <v>8</v>
      </c>
      <c r="D11" s="36">
        <v>250</v>
      </c>
      <c r="E11" s="27">
        <v>1</v>
      </c>
      <c r="F11" s="40">
        <f t="shared" si="2"/>
        <v>250</v>
      </c>
      <c r="G11" s="56">
        <f t="shared" si="1"/>
        <v>750</v>
      </c>
      <c r="H11" s="59" t="s">
        <v>128</v>
      </c>
      <c r="I11" s="59" t="s">
        <v>132</v>
      </c>
    </row>
    <row r="12" spans="1:9" ht="25" x14ac:dyDescent="0.35">
      <c r="A12" s="89"/>
      <c r="B12" s="43" t="s">
        <v>116</v>
      </c>
      <c r="C12" s="9" t="s">
        <v>9</v>
      </c>
      <c r="D12" s="36">
        <v>6400</v>
      </c>
      <c r="E12" s="27">
        <v>0.8</v>
      </c>
      <c r="F12" s="40">
        <f t="shared" si="2"/>
        <v>5120</v>
      </c>
      <c r="G12" s="56">
        <f t="shared" si="1"/>
        <v>15360</v>
      </c>
      <c r="H12" s="59" t="s">
        <v>128</v>
      </c>
      <c r="I12" s="59" t="s">
        <v>132</v>
      </c>
    </row>
    <row r="13" spans="1:9" ht="38.5" x14ac:dyDescent="0.35">
      <c r="A13" s="32">
        <v>10</v>
      </c>
      <c r="B13" s="43"/>
      <c r="C13" s="7" t="s">
        <v>126</v>
      </c>
      <c r="D13" s="37">
        <v>2450</v>
      </c>
      <c r="E13" s="28">
        <v>3.2000000000000001E-2</v>
      </c>
      <c r="F13" s="40">
        <f t="shared" si="2"/>
        <v>78.400000000000006</v>
      </c>
      <c r="G13" s="56">
        <f t="shared" si="1"/>
        <v>235.20000000000002</v>
      </c>
      <c r="H13" s="59" t="s">
        <v>130</v>
      </c>
      <c r="I13" s="59" t="s">
        <v>132</v>
      </c>
    </row>
    <row r="14" spans="1:9" x14ac:dyDescent="0.35">
      <c r="A14" s="32">
        <v>11</v>
      </c>
      <c r="B14" s="43"/>
      <c r="C14" s="7" t="s">
        <v>10</v>
      </c>
      <c r="D14" s="36">
        <v>240</v>
      </c>
      <c r="E14" s="27">
        <v>13</v>
      </c>
      <c r="F14" s="40">
        <f t="shared" si="2"/>
        <v>3120</v>
      </c>
      <c r="G14" s="56">
        <f t="shared" si="1"/>
        <v>9360</v>
      </c>
      <c r="H14" s="59" t="s">
        <v>130</v>
      </c>
      <c r="I14" s="59" t="s">
        <v>132</v>
      </c>
    </row>
    <row r="15" spans="1:9" ht="26" x14ac:dyDescent="0.35">
      <c r="A15" s="32">
        <v>12</v>
      </c>
      <c r="B15" s="10"/>
      <c r="C15" s="11" t="s">
        <v>11</v>
      </c>
      <c r="D15" s="36">
        <v>8200</v>
      </c>
      <c r="E15" s="27">
        <v>1.5</v>
      </c>
      <c r="F15" s="40">
        <f t="shared" si="2"/>
        <v>12300</v>
      </c>
      <c r="G15" s="56">
        <f t="shared" si="1"/>
        <v>36900</v>
      </c>
      <c r="H15" s="59" t="s">
        <v>130</v>
      </c>
      <c r="I15" s="59" t="s">
        <v>132</v>
      </c>
    </row>
    <row r="16" spans="1:9" x14ac:dyDescent="0.35">
      <c r="A16" s="32">
        <v>13</v>
      </c>
      <c r="B16" s="46"/>
      <c r="C16" s="30" t="s">
        <v>97</v>
      </c>
      <c r="D16" s="37">
        <v>5</v>
      </c>
      <c r="E16" s="6">
        <v>26</v>
      </c>
      <c r="F16" s="40">
        <f t="shared" si="2"/>
        <v>130</v>
      </c>
      <c r="G16" s="56">
        <f t="shared" si="1"/>
        <v>390</v>
      </c>
      <c r="H16" s="59" t="s">
        <v>130</v>
      </c>
      <c r="I16" s="59" t="s">
        <v>133</v>
      </c>
    </row>
    <row r="17" spans="1:9" ht="51" x14ac:dyDescent="0.35">
      <c r="A17" s="32">
        <v>14</v>
      </c>
      <c r="B17" s="46"/>
      <c r="C17" s="7" t="s">
        <v>61</v>
      </c>
      <c r="D17" s="37">
        <v>100</v>
      </c>
      <c r="E17" s="6">
        <v>40</v>
      </c>
      <c r="F17" s="40">
        <f t="shared" si="2"/>
        <v>4000</v>
      </c>
      <c r="G17" s="56">
        <f t="shared" si="1"/>
        <v>12000</v>
      </c>
      <c r="H17" s="59" t="s">
        <v>128</v>
      </c>
      <c r="I17" s="59" t="s">
        <v>132</v>
      </c>
    </row>
    <row r="18" spans="1:9" ht="26" x14ac:dyDescent="0.35">
      <c r="A18" s="32">
        <v>15</v>
      </c>
      <c r="B18" s="47"/>
      <c r="C18" s="7" t="s">
        <v>12</v>
      </c>
      <c r="D18" s="36">
        <v>4900</v>
      </c>
      <c r="E18" s="29">
        <v>5</v>
      </c>
      <c r="F18" s="40">
        <f t="shared" si="2"/>
        <v>24500</v>
      </c>
      <c r="G18" s="56">
        <f t="shared" si="1"/>
        <v>73500</v>
      </c>
      <c r="H18" s="59" t="s">
        <v>128</v>
      </c>
      <c r="I18" s="59" t="s">
        <v>132</v>
      </c>
    </row>
    <row r="19" spans="1:9" ht="26" x14ac:dyDescent="0.35">
      <c r="A19" s="32">
        <v>16</v>
      </c>
      <c r="B19" s="47"/>
      <c r="C19" s="7" t="s">
        <v>13</v>
      </c>
      <c r="D19" s="36">
        <v>500</v>
      </c>
      <c r="E19" s="29">
        <v>5</v>
      </c>
      <c r="F19" s="40">
        <f t="shared" si="2"/>
        <v>2500</v>
      </c>
      <c r="G19" s="56">
        <f t="shared" si="1"/>
        <v>7500</v>
      </c>
      <c r="H19" s="59" t="s">
        <v>128</v>
      </c>
      <c r="I19" s="59" t="s">
        <v>132</v>
      </c>
    </row>
    <row r="20" spans="1:9" ht="26" x14ac:dyDescent="0.35">
      <c r="A20" s="32">
        <v>17</v>
      </c>
      <c r="B20" s="47"/>
      <c r="C20" s="20" t="s">
        <v>14</v>
      </c>
      <c r="D20" s="36">
        <v>1050</v>
      </c>
      <c r="E20" s="29">
        <v>55</v>
      </c>
      <c r="F20" s="40">
        <f t="shared" si="2"/>
        <v>57750</v>
      </c>
      <c r="G20" s="56">
        <f t="shared" si="1"/>
        <v>173250</v>
      </c>
      <c r="H20" s="59" t="s">
        <v>128</v>
      </c>
      <c r="I20" s="59" t="s">
        <v>132</v>
      </c>
    </row>
    <row r="21" spans="1:9" x14ac:dyDescent="0.35">
      <c r="A21" s="32">
        <v>18</v>
      </c>
      <c r="B21" s="47"/>
      <c r="C21" s="7" t="s">
        <v>15</v>
      </c>
      <c r="D21" s="36">
        <v>75</v>
      </c>
      <c r="E21" s="29">
        <v>175</v>
      </c>
      <c r="F21" s="40">
        <f t="shared" si="2"/>
        <v>13125</v>
      </c>
      <c r="G21" s="56">
        <f t="shared" si="1"/>
        <v>39375</v>
      </c>
      <c r="H21" s="59" t="s">
        <v>128</v>
      </c>
      <c r="I21" s="59" t="s">
        <v>132</v>
      </c>
    </row>
    <row r="22" spans="1:9" x14ac:dyDescent="0.35">
      <c r="A22" s="32">
        <v>19</v>
      </c>
      <c r="B22" s="47"/>
      <c r="C22" s="7" t="s">
        <v>16</v>
      </c>
      <c r="D22" s="36">
        <v>65</v>
      </c>
      <c r="E22" s="29">
        <v>185</v>
      </c>
      <c r="F22" s="40">
        <f t="shared" si="2"/>
        <v>12025</v>
      </c>
      <c r="G22" s="56">
        <f t="shared" si="1"/>
        <v>36075</v>
      </c>
      <c r="H22" s="59" t="s">
        <v>128</v>
      </c>
      <c r="I22" s="59" t="s">
        <v>132</v>
      </c>
    </row>
    <row r="23" spans="1:9" x14ac:dyDescent="0.35">
      <c r="A23" s="32">
        <v>20</v>
      </c>
      <c r="B23" s="47"/>
      <c r="C23" s="7" t="s">
        <v>17</v>
      </c>
      <c r="D23" s="36">
        <v>15</v>
      </c>
      <c r="E23" s="29">
        <v>600</v>
      </c>
      <c r="F23" s="40">
        <f t="shared" si="2"/>
        <v>9000</v>
      </c>
      <c r="G23" s="56">
        <f t="shared" si="1"/>
        <v>27000</v>
      </c>
      <c r="H23" s="59" t="s">
        <v>128</v>
      </c>
      <c r="I23" s="59" t="s">
        <v>132</v>
      </c>
    </row>
    <row r="24" spans="1:9" x14ac:dyDescent="0.35">
      <c r="A24" s="32">
        <v>21</v>
      </c>
      <c r="B24" s="47"/>
      <c r="C24" s="7" t="s">
        <v>18</v>
      </c>
      <c r="D24" s="36">
        <v>15</v>
      </c>
      <c r="E24" s="29">
        <v>200</v>
      </c>
      <c r="F24" s="40">
        <f t="shared" si="2"/>
        <v>3000</v>
      </c>
      <c r="G24" s="56">
        <f t="shared" si="1"/>
        <v>9000</v>
      </c>
      <c r="H24" s="59" t="s">
        <v>128</v>
      </c>
      <c r="I24" s="59" t="s">
        <v>132</v>
      </c>
    </row>
    <row r="25" spans="1:9" x14ac:dyDescent="0.35">
      <c r="A25" s="32">
        <v>22</v>
      </c>
      <c r="B25" s="47"/>
      <c r="C25" s="7" t="s">
        <v>19</v>
      </c>
      <c r="D25" s="36">
        <v>15</v>
      </c>
      <c r="E25" s="29">
        <v>270</v>
      </c>
      <c r="F25" s="40">
        <f t="shared" si="2"/>
        <v>4050</v>
      </c>
      <c r="G25" s="56">
        <f t="shared" si="1"/>
        <v>12150</v>
      </c>
      <c r="H25" s="59" t="s">
        <v>128</v>
      </c>
      <c r="I25" s="59" t="s">
        <v>132</v>
      </c>
    </row>
    <row r="26" spans="1:9" ht="26" x14ac:dyDescent="0.35">
      <c r="A26" s="32">
        <v>23</v>
      </c>
      <c r="B26" s="47"/>
      <c r="C26" s="7" t="s">
        <v>20</v>
      </c>
      <c r="D26" s="36">
        <v>850</v>
      </c>
      <c r="E26" s="29">
        <v>135</v>
      </c>
      <c r="F26" s="40">
        <f t="shared" si="2"/>
        <v>114750</v>
      </c>
      <c r="G26" s="56">
        <f t="shared" si="1"/>
        <v>344250</v>
      </c>
      <c r="H26" s="59" t="s">
        <v>128</v>
      </c>
      <c r="I26" s="59" t="s">
        <v>132</v>
      </c>
    </row>
    <row r="27" spans="1:9" ht="26" x14ac:dyDescent="0.35">
      <c r="A27" s="32">
        <v>24</v>
      </c>
      <c r="B27" s="47"/>
      <c r="C27" s="31" t="s">
        <v>62</v>
      </c>
      <c r="D27" s="38">
        <v>100</v>
      </c>
      <c r="E27" s="6">
        <v>20</v>
      </c>
      <c r="F27" s="40">
        <f t="shared" si="2"/>
        <v>2000</v>
      </c>
      <c r="G27" s="56">
        <f t="shared" si="1"/>
        <v>6000</v>
      </c>
      <c r="H27" s="59" t="s">
        <v>128</v>
      </c>
      <c r="I27" s="59" t="s">
        <v>132</v>
      </c>
    </row>
    <row r="28" spans="1:9" x14ac:dyDescent="0.35">
      <c r="A28" s="32">
        <v>25</v>
      </c>
      <c r="B28" s="47"/>
      <c r="C28" s="31" t="s">
        <v>98</v>
      </c>
      <c r="D28" s="38">
        <v>100</v>
      </c>
      <c r="E28" s="6">
        <v>40</v>
      </c>
      <c r="F28" s="40">
        <f t="shared" si="2"/>
        <v>4000</v>
      </c>
      <c r="G28" s="56">
        <f t="shared" si="1"/>
        <v>12000</v>
      </c>
      <c r="H28" s="59" t="s">
        <v>128</v>
      </c>
      <c r="I28" s="59" t="s">
        <v>132</v>
      </c>
    </row>
    <row r="29" spans="1:9" x14ac:dyDescent="0.35">
      <c r="A29" s="32">
        <v>26</v>
      </c>
      <c r="B29" s="47"/>
      <c r="C29" s="12" t="s">
        <v>21</v>
      </c>
      <c r="D29" s="36">
        <v>70</v>
      </c>
      <c r="E29" s="29">
        <v>14</v>
      </c>
      <c r="F29" s="40">
        <f t="shared" si="2"/>
        <v>980</v>
      </c>
      <c r="G29" s="56">
        <f t="shared" si="1"/>
        <v>2940</v>
      </c>
      <c r="H29" s="59" t="s">
        <v>130</v>
      </c>
      <c r="I29" s="59" t="s">
        <v>132</v>
      </c>
    </row>
    <row r="30" spans="1:9" x14ac:dyDescent="0.35">
      <c r="A30" s="32">
        <v>27</v>
      </c>
      <c r="B30" s="47"/>
      <c r="C30" s="12" t="s">
        <v>22</v>
      </c>
      <c r="D30" s="36">
        <v>70</v>
      </c>
      <c r="E30" s="29">
        <v>14</v>
      </c>
      <c r="F30" s="40">
        <f t="shared" si="2"/>
        <v>980</v>
      </c>
      <c r="G30" s="56">
        <f t="shared" si="1"/>
        <v>2940</v>
      </c>
      <c r="H30" s="59" t="s">
        <v>130</v>
      </c>
      <c r="I30" s="59" t="s">
        <v>132</v>
      </c>
    </row>
    <row r="31" spans="1:9" x14ac:dyDescent="0.35">
      <c r="A31" s="32">
        <v>28</v>
      </c>
      <c r="B31" s="47"/>
      <c r="C31" s="13" t="s">
        <v>23</v>
      </c>
      <c r="D31" s="36">
        <v>70</v>
      </c>
      <c r="E31" s="29">
        <v>32</v>
      </c>
      <c r="F31" s="40">
        <f t="shared" si="2"/>
        <v>2240</v>
      </c>
      <c r="G31" s="56">
        <f t="shared" si="1"/>
        <v>6720</v>
      </c>
      <c r="H31" s="59" t="s">
        <v>130</v>
      </c>
      <c r="I31" s="59" t="s">
        <v>132</v>
      </c>
    </row>
    <row r="32" spans="1:9" x14ac:dyDescent="0.35">
      <c r="A32" s="32">
        <v>29</v>
      </c>
      <c r="B32" s="47"/>
      <c r="C32" s="12" t="s">
        <v>89</v>
      </c>
      <c r="D32" s="36">
        <v>100</v>
      </c>
      <c r="E32" s="29">
        <v>90</v>
      </c>
      <c r="F32" s="40">
        <f t="shared" si="2"/>
        <v>9000</v>
      </c>
      <c r="G32" s="56">
        <f t="shared" si="1"/>
        <v>27000</v>
      </c>
      <c r="H32" s="59" t="s">
        <v>130</v>
      </c>
      <c r="I32" s="59" t="s">
        <v>132</v>
      </c>
    </row>
    <row r="33" spans="1:9" ht="26" x14ac:dyDescent="0.35">
      <c r="A33" s="32">
        <v>30</v>
      </c>
      <c r="B33" s="47"/>
      <c r="C33" s="7" t="s">
        <v>24</v>
      </c>
      <c r="D33" s="36">
        <v>110</v>
      </c>
      <c r="E33" s="29">
        <v>275</v>
      </c>
      <c r="F33" s="40">
        <f t="shared" si="2"/>
        <v>30250</v>
      </c>
      <c r="G33" s="56">
        <f t="shared" si="1"/>
        <v>90750</v>
      </c>
      <c r="H33" s="59" t="s">
        <v>128</v>
      </c>
      <c r="I33" s="59" t="s">
        <v>132</v>
      </c>
    </row>
    <row r="34" spans="1:9" ht="26" x14ac:dyDescent="0.35">
      <c r="A34" s="32">
        <v>31</v>
      </c>
      <c r="B34" s="48"/>
      <c r="C34" s="7" t="s">
        <v>101</v>
      </c>
      <c r="D34" s="36">
        <v>3000</v>
      </c>
      <c r="E34" s="29">
        <v>16</v>
      </c>
      <c r="F34" s="40">
        <f t="shared" si="2"/>
        <v>48000</v>
      </c>
      <c r="G34" s="56">
        <f t="shared" si="1"/>
        <v>144000</v>
      </c>
      <c r="H34" s="59" t="s">
        <v>128</v>
      </c>
      <c r="I34" s="59" t="s">
        <v>132</v>
      </c>
    </row>
    <row r="35" spans="1:9" ht="25" x14ac:dyDescent="0.35">
      <c r="A35" s="32">
        <v>32</v>
      </c>
      <c r="B35" s="47"/>
      <c r="C35" s="14" t="s">
        <v>25</v>
      </c>
      <c r="D35" s="36">
        <v>250</v>
      </c>
      <c r="E35" s="29">
        <v>16</v>
      </c>
      <c r="F35" s="40">
        <f t="shared" si="2"/>
        <v>4000</v>
      </c>
      <c r="G35" s="56">
        <f t="shared" si="1"/>
        <v>12000</v>
      </c>
      <c r="H35" s="59" t="s">
        <v>128</v>
      </c>
      <c r="I35" s="59" t="s">
        <v>132</v>
      </c>
    </row>
    <row r="36" spans="1:9" s="80" customFormat="1" ht="36.5" customHeight="1" x14ac:dyDescent="0.35">
      <c r="A36" s="67">
        <v>33</v>
      </c>
      <c r="B36" s="47"/>
      <c r="C36" s="12" t="s">
        <v>26</v>
      </c>
      <c r="D36" s="36">
        <v>1200</v>
      </c>
      <c r="E36" s="29">
        <v>16</v>
      </c>
      <c r="F36" s="78">
        <f t="shared" si="2"/>
        <v>19200</v>
      </c>
      <c r="G36" s="79">
        <f t="shared" si="1"/>
        <v>57600</v>
      </c>
      <c r="H36" s="77" t="s">
        <v>128</v>
      </c>
      <c r="I36" s="77" t="s">
        <v>132</v>
      </c>
    </row>
    <row r="37" spans="1:9" ht="26" x14ac:dyDescent="0.35">
      <c r="A37" s="32">
        <v>34</v>
      </c>
      <c r="B37" s="47"/>
      <c r="C37" s="7" t="s">
        <v>27</v>
      </c>
      <c r="D37" s="36">
        <v>750</v>
      </c>
      <c r="E37" s="29">
        <v>16</v>
      </c>
      <c r="F37" s="40">
        <f t="shared" si="2"/>
        <v>12000</v>
      </c>
      <c r="G37" s="56">
        <f t="shared" si="1"/>
        <v>36000</v>
      </c>
      <c r="H37" s="59" t="s">
        <v>128</v>
      </c>
      <c r="I37" s="59" t="s">
        <v>132</v>
      </c>
    </row>
    <row r="38" spans="1:9" ht="23.5" customHeight="1" x14ac:dyDescent="0.35">
      <c r="A38" s="32">
        <v>35</v>
      </c>
      <c r="B38" s="47"/>
      <c r="C38" s="13" t="s">
        <v>103</v>
      </c>
      <c r="D38" s="36">
        <v>700</v>
      </c>
      <c r="E38" s="29">
        <v>24</v>
      </c>
      <c r="F38" s="40">
        <f t="shared" si="2"/>
        <v>16800</v>
      </c>
      <c r="G38" s="56">
        <f t="shared" si="1"/>
        <v>50400</v>
      </c>
      <c r="H38" s="59" t="s">
        <v>128</v>
      </c>
      <c r="I38" s="59" t="s">
        <v>132</v>
      </c>
    </row>
    <row r="39" spans="1:9" x14ac:dyDescent="0.35">
      <c r="A39" s="32">
        <v>36</v>
      </c>
      <c r="B39" s="47"/>
      <c r="C39" s="7" t="s">
        <v>28</v>
      </c>
      <c r="D39" s="36">
        <v>920</v>
      </c>
      <c r="E39" s="29">
        <v>14</v>
      </c>
      <c r="F39" s="40">
        <f t="shared" si="2"/>
        <v>12880</v>
      </c>
      <c r="G39" s="56">
        <f t="shared" si="1"/>
        <v>38640</v>
      </c>
      <c r="H39" s="59" t="s">
        <v>128</v>
      </c>
      <c r="I39" s="59" t="s">
        <v>132</v>
      </c>
    </row>
    <row r="40" spans="1:9" ht="25" x14ac:dyDescent="0.35">
      <c r="A40" s="32">
        <v>37</v>
      </c>
      <c r="B40" s="47"/>
      <c r="C40" s="15" t="s">
        <v>29</v>
      </c>
      <c r="D40" s="36">
        <v>320</v>
      </c>
      <c r="E40" s="29">
        <v>44</v>
      </c>
      <c r="F40" s="40">
        <f t="shared" si="2"/>
        <v>14080</v>
      </c>
      <c r="G40" s="56">
        <f t="shared" si="1"/>
        <v>42240</v>
      </c>
      <c r="H40" s="59" t="s">
        <v>128</v>
      </c>
      <c r="I40" s="59" t="s">
        <v>132</v>
      </c>
    </row>
    <row r="41" spans="1:9" ht="75" x14ac:dyDescent="0.35">
      <c r="A41" s="84">
        <v>38</v>
      </c>
      <c r="B41" s="47"/>
      <c r="C41" s="99" t="s">
        <v>143</v>
      </c>
      <c r="D41" s="100">
        <v>60</v>
      </c>
      <c r="E41" s="83">
        <v>500</v>
      </c>
      <c r="F41" s="85">
        <f t="shared" si="2"/>
        <v>30000</v>
      </c>
      <c r="G41" s="82">
        <f t="shared" si="1"/>
        <v>90000</v>
      </c>
      <c r="H41" s="58" t="s">
        <v>128</v>
      </c>
      <c r="I41" s="59" t="s">
        <v>132</v>
      </c>
    </row>
    <row r="42" spans="1:9" s="80" customFormat="1" ht="33.5" customHeight="1" x14ac:dyDescent="0.35">
      <c r="A42" s="67">
        <v>39</v>
      </c>
      <c r="B42" s="47"/>
      <c r="C42" s="12" t="s">
        <v>83</v>
      </c>
      <c r="D42" s="36">
        <v>20</v>
      </c>
      <c r="E42" s="29">
        <v>130</v>
      </c>
      <c r="F42" s="78">
        <f t="shared" ref="F42:F72" si="3">E42*D42</f>
        <v>2600</v>
      </c>
      <c r="G42" s="79">
        <f t="shared" si="1"/>
        <v>7800</v>
      </c>
      <c r="H42" s="77" t="s">
        <v>128</v>
      </c>
      <c r="I42" s="77" t="s">
        <v>132</v>
      </c>
    </row>
    <row r="43" spans="1:9" ht="30" customHeight="1" x14ac:dyDescent="0.35">
      <c r="A43" s="32">
        <v>40</v>
      </c>
      <c r="B43" s="47"/>
      <c r="C43" s="13" t="s">
        <v>104</v>
      </c>
      <c r="D43" s="36">
        <v>3000</v>
      </c>
      <c r="E43" s="29">
        <v>10</v>
      </c>
      <c r="F43" s="40">
        <f t="shared" si="3"/>
        <v>30000</v>
      </c>
      <c r="G43" s="56">
        <f t="shared" si="1"/>
        <v>90000</v>
      </c>
      <c r="H43" s="59" t="s">
        <v>128</v>
      </c>
      <c r="I43" s="59" t="s">
        <v>132</v>
      </c>
    </row>
    <row r="44" spans="1:9" ht="25" x14ac:dyDescent="0.35">
      <c r="A44" s="32">
        <v>41</v>
      </c>
      <c r="B44" s="47"/>
      <c r="C44" s="16" t="s">
        <v>30</v>
      </c>
      <c r="D44" s="36">
        <v>600</v>
      </c>
      <c r="E44" s="29">
        <v>27</v>
      </c>
      <c r="F44" s="40">
        <f t="shared" si="3"/>
        <v>16200</v>
      </c>
      <c r="G44" s="56">
        <f t="shared" si="1"/>
        <v>48600</v>
      </c>
      <c r="H44" s="59" t="s">
        <v>128</v>
      </c>
      <c r="I44" s="59" t="s">
        <v>132</v>
      </c>
    </row>
    <row r="45" spans="1:9" ht="25" x14ac:dyDescent="0.35">
      <c r="A45" s="32">
        <v>42</v>
      </c>
      <c r="B45" s="47"/>
      <c r="C45" s="16" t="s">
        <v>31</v>
      </c>
      <c r="D45" s="36">
        <v>1080</v>
      </c>
      <c r="E45" s="29">
        <v>36</v>
      </c>
      <c r="F45" s="40">
        <f t="shared" si="3"/>
        <v>38880</v>
      </c>
      <c r="G45" s="56">
        <f t="shared" si="1"/>
        <v>116640</v>
      </c>
      <c r="H45" s="59" t="s">
        <v>128</v>
      </c>
      <c r="I45" s="59" t="s">
        <v>132</v>
      </c>
    </row>
    <row r="46" spans="1:9" s="17" customFormat="1" ht="25" x14ac:dyDescent="0.35">
      <c r="A46" s="54">
        <v>43</v>
      </c>
      <c r="B46" s="46"/>
      <c r="C46" s="16" t="s">
        <v>32</v>
      </c>
      <c r="D46" s="36">
        <v>110</v>
      </c>
      <c r="E46" s="29">
        <v>345</v>
      </c>
      <c r="F46" s="40">
        <f t="shared" si="3"/>
        <v>37950</v>
      </c>
      <c r="G46" s="56">
        <f t="shared" si="1"/>
        <v>113850</v>
      </c>
      <c r="H46" s="59" t="s">
        <v>128</v>
      </c>
      <c r="I46" s="59" t="s">
        <v>132</v>
      </c>
    </row>
    <row r="47" spans="1:9" ht="50" x14ac:dyDescent="0.35">
      <c r="A47" s="54">
        <v>44</v>
      </c>
      <c r="B47" s="47"/>
      <c r="C47" s="9" t="s">
        <v>33</v>
      </c>
      <c r="D47" s="36">
        <v>700</v>
      </c>
      <c r="E47" s="29">
        <v>3.5</v>
      </c>
      <c r="F47" s="40">
        <f t="shared" si="3"/>
        <v>2450</v>
      </c>
      <c r="G47" s="56">
        <f t="shared" si="1"/>
        <v>7350</v>
      </c>
      <c r="H47" s="59" t="s">
        <v>128</v>
      </c>
      <c r="I47" s="59" t="s">
        <v>132</v>
      </c>
    </row>
    <row r="48" spans="1:9" s="17" customFormat="1" ht="37.5" x14ac:dyDescent="0.35">
      <c r="A48" s="54">
        <v>45</v>
      </c>
      <c r="B48" s="46"/>
      <c r="C48" s="9" t="s">
        <v>34</v>
      </c>
      <c r="D48" s="36">
        <v>100</v>
      </c>
      <c r="E48" s="29">
        <v>77</v>
      </c>
      <c r="F48" s="40">
        <f t="shared" si="3"/>
        <v>7700</v>
      </c>
      <c r="G48" s="56">
        <f t="shared" si="1"/>
        <v>23100</v>
      </c>
      <c r="H48" s="59" t="s">
        <v>128</v>
      </c>
      <c r="I48" s="59" t="s">
        <v>132</v>
      </c>
    </row>
    <row r="49" spans="1:9" s="17" customFormat="1" ht="25" x14ac:dyDescent="0.35">
      <c r="A49" s="54">
        <v>46</v>
      </c>
      <c r="B49" s="46"/>
      <c r="C49" s="9" t="s">
        <v>35</v>
      </c>
      <c r="D49" s="36">
        <v>25</v>
      </c>
      <c r="E49" s="29">
        <v>470</v>
      </c>
      <c r="F49" s="40">
        <f t="shared" si="3"/>
        <v>11750</v>
      </c>
      <c r="G49" s="56">
        <f t="shared" si="1"/>
        <v>35250</v>
      </c>
      <c r="H49" s="59" t="s">
        <v>128</v>
      </c>
      <c r="I49" s="59" t="s">
        <v>132</v>
      </c>
    </row>
    <row r="50" spans="1:9" s="17" customFormat="1" ht="25" x14ac:dyDescent="0.35">
      <c r="A50" s="54">
        <v>47</v>
      </c>
      <c r="B50" s="46"/>
      <c r="C50" s="9" t="s">
        <v>36</v>
      </c>
      <c r="D50" s="36">
        <v>300</v>
      </c>
      <c r="E50" s="29">
        <v>22</v>
      </c>
      <c r="F50" s="40">
        <f t="shared" si="3"/>
        <v>6600</v>
      </c>
      <c r="G50" s="56">
        <f t="shared" si="1"/>
        <v>19800</v>
      </c>
      <c r="H50" s="59" t="s">
        <v>130</v>
      </c>
      <c r="I50" s="59" t="s">
        <v>132</v>
      </c>
    </row>
    <row r="51" spans="1:9" ht="25" x14ac:dyDescent="0.35">
      <c r="A51" s="54">
        <v>48</v>
      </c>
      <c r="B51" s="49"/>
      <c r="C51" s="33" t="s">
        <v>37</v>
      </c>
      <c r="D51" s="36">
        <v>30</v>
      </c>
      <c r="E51" s="29">
        <v>2000</v>
      </c>
      <c r="F51" s="40">
        <f t="shared" si="3"/>
        <v>60000</v>
      </c>
      <c r="G51" s="56">
        <f t="shared" si="1"/>
        <v>180000</v>
      </c>
      <c r="H51" s="59" t="s">
        <v>128</v>
      </c>
      <c r="I51" s="59" t="s">
        <v>132</v>
      </c>
    </row>
    <row r="52" spans="1:9" s="17" customFormat="1" ht="65.25" customHeight="1" x14ac:dyDescent="0.35">
      <c r="A52" s="54">
        <v>49</v>
      </c>
      <c r="B52" s="49"/>
      <c r="C52" s="33" t="s">
        <v>38</v>
      </c>
      <c r="D52" s="36">
        <v>25</v>
      </c>
      <c r="E52" s="29">
        <v>850</v>
      </c>
      <c r="F52" s="40">
        <f t="shared" si="3"/>
        <v>21250</v>
      </c>
      <c r="G52" s="56">
        <f t="shared" si="1"/>
        <v>63750</v>
      </c>
      <c r="H52" s="59" t="s">
        <v>128</v>
      </c>
      <c r="I52" s="59" t="s">
        <v>132</v>
      </c>
    </row>
    <row r="53" spans="1:9" s="17" customFormat="1" x14ac:dyDescent="0.35">
      <c r="A53" s="54">
        <v>50</v>
      </c>
      <c r="B53" s="46"/>
      <c r="C53" s="9" t="s">
        <v>39</v>
      </c>
      <c r="D53" s="36">
        <v>60</v>
      </c>
      <c r="E53" s="29">
        <v>62</v>
      </c>
      <c r="F53" s="40">
        <f t="shared" si="3"/>
        <v>3720</v>
      </c>
      <c r="G53" s="56">
        <f t="shared" si="1"/>
        <v>11160</v>
      </c>
      <c r="H53" s="59" t="s">
        <v>130</v>
      </c>
      <c r="I53" s="59" t="s">
        <v>132</v>
      </c>
    </row>
    <row r="54" spans="1:9" s="17" customFormat="1" x14ac:dyDescent="0.35">
      <c r="A54" s="54">
        <v>51</v>
      </c>
      <c r="B54" s="46"/>
      <c r="C54" s="33" t="s">
        <v>85</v>
      </c>
      <c r="D54" s="36">
        <v>50</v>
      </c>
      <c r="E54" s="29">
        <v>100</v>
      </c>
      <c r="F54" s="40">
        <f t="shared" si="3"/>
        <v>5000</v>
      </c>
      <c r="G54" s="56">
        <f t="shared" si="1"/>
        <v>15000</v>
      </c>
      <c r="H54" s="86" t="s">
        <v>130</v>
      </c>
      <c r="I54" s="59" t="s">
        <v>132</v>
      </c>
    </row>
    <row r="55" spans="1:9" s="17" customFormat="1" ht="26" x14ac:dyDescent="0.35">
      <c r="A55" s="54">
        <v>52</v>
      </c>
      <c r="B55" s="46"/>
      <c r="C55" s="20" t="s">
        <v>102</v>
      </c>
      <c r="D55" s="38">
        <v>1100</v>
      </c>
      <c r="E55" s="6">
        <v>15</v>
      </c>
      <c r="F55" s="40">
        <f t="shared" si="3"/>
        <v>16500</v>
      </c>
      <c r="G55" s="56">
        <f t="shared" si="1"/>
        <v>49500</v>
      </c>
      <c r="H55" s="59" t="s">
        <v>128</v>
      </c>
      <c r="I55" s="59" t="s">
        <v>132</v>
      </c>
    </row>
    <row r="56" spans="1:9" s="17" customFormat="1" ht="26" x14ac:dyDescent="0.35">
      <c r="A56" s="54">
        <v>53</v>
      </c>
      <c r="B56" s="46"/>
      <c r="C56" s="20" t="s">
        <v>63</v>
      </c>
      <c r="D56" s="38">
        <v>60</v>
      </c>
      <c r="E56" s="6">
        <v>16</v>
      </c>
      <c r="F56" s="40">
        <f t="shared" si="3"/>
        <v>960</v>
      </c>
      <c r="G56" s="56">
        <f t="shared" si="1"/>
        <v>2880</v>
      </c>
      <c r="H56" s="59" t="s">
        <v>128</v>
      </c>
      <c r="I56" s="59" t="s">
        <v>132</v>
      </c>
    </row>
    <row r="57" spans="1:9" s="17" customFormat="1" ht="26" x14ac:dyDescent="0.35">
      <c r="A57" s="54">
        <v>54</v>
      </c>
      <c r="B57" s="46"/>
      <c r="C57" s="20" t="s">
        <v>64</v>
      </c>
      <c r="D57" s="38">
        <v>5</v>
      </c>
      <c r="E57" s="6">
        <v>24</v>
      </c>
      <c r="F57" s="40">
        <f t="shared" si="3"/>
        <v>120</v>
      </c>
      <c r="G57" s="56">
        <f t="shared" si="1"/>
        <v>360</v>
      </c>
      <c r="H57" s="59" t="s">
        <v>128</v>
      </c>
      <c r="I57" s="59" t="s">
        <v>132</v>
      </c>
    </row>
    <row r="58" spans="1:9" ht="26" x14ac:dyDescent="0.35">
      <c r="A58" s="54">
        <v>55</v>
      </c>
      <c r="B58" s="47"/>
      <c r="C58" s="20" t="s">
        <v>40</v>
      </c>
      <c r="D58" s="36">
        <v>1250</v>
      </c>
      <c r="E58" s="29">
        <v>140</v>
      </c>
      <c r="F58" s="40">
        <f t="shared" si="3"/>
        <v>175000</v>
      </c>
      <c r="G58" s="56">
        <f t="shared" si="1"/>
        <v>525000</v>
      </c>
      <c r="H58" s="59" t="s">
        <v>128</v>
      </c>
      <c r="I58" s="59" t="s">
        <v>132</v>
      </c>
    </row>
    <row r="59" spans="1:9" ht="38.5" x14ac:dyDescent="0.35">
      <c r="A59" s="54">
        <v>56</v>
      </c>
      <c r="B59" s="47"/>
      <c r="C59" s="20" t="s">
        <v>92</v>
      </c>
      <c r="D59" s="36">
        <v>1300</v>
      </c>
      <c r="E59" s="29">
        <v>130</v>
      </c>
      <c r="F59" s="40">
        <f t="shared" si="3"/>
        <v>169000</v>
      </c>
      <c r="G59" s="56">
        <f t="shared" si="1"/>
        <v>507000</v>
      </c>
      <c r="H59" s="59" t="s">
        <v>128</v>
      </c>
      <c r="I59" s="59" t="s">
        <v>132</v>
      </c>
    </row>
    <row r="60" spans="1:9" ht="25" x14ac:dyDescent="0.35">
      <c r="A60" s="54">
        <v>57</v>
      </c>
      <c r="B60" s="47"/>
      <c r="C60" s="9" t="s">
        <v>41</v>
      </c>
      <c r="D60" s="36">
        <v>105</v>
      </c>
      <c r="E60" s="29">
        <v>360</v>
      </c>
      <c r="F60" s="40">
        <f t="shared" si="3"/>
        <v>37800</v>
      </c>
      <c r="G60" s="56">
        <f t="shared" ref="G60:G125" si="4">F60*3</f>
        <v>113400</v>
      </c>
      <c r="H60" s="59" t="s">
        <v>128</v>
      </c>
      <c r="I60" s="59" t="s">
        <v>132</v>
      </c>
    </row>
    <row r="61" spans="1:9" ht="37.9" customHeight="1" x14ac:dyDescent="0.35">
      <c r="A61" s="54">
        <v>58</v>
      </c>
      <c r="B61" s="47"/>
      <c r="C61" s="9" t="s">
        <v>42</v>
      </c>
      <c r="D61" s="36">
        <v>100</v>
      </c>
      <c r="E61" s="29">
        <v>100</v>
      </c>
      <c r="F61" s="40">
        <f t="shared" si="3"/>
        <v>10000</v>
      </c>
      <c r="G61" s="56">
        <f t="shared" si="4"/>
        <v>30000</v>
      </c>
      <c r="H61" s="59" t="s">
        <v>128</v>
      </c>
      <c r="I61" s="59" t="s">
        <v>132</v>
      </c>
    </row>
    <row r="62" spans="1:9" ht="37.5" x14ac:dyDescent="0.35">
      <c r="A62" s="54">
        <v>59</v>
      </c>
      <c r="B62" s="47"/>
      <c r="C62" s="33" t="s">
        <v>84</v>
      </c>
      <c r="D62" s="36">
        <v>260</v>
      </c>
      <c r="E62" s="29">
        <v>150</v>
      </c>
      <c r="F62" s="40">
        <f t="shared" si="3"/>
        <v>39000</v>
      </c>
      <c r="G62" s="56">
        <f t="shared" si="4"/>
        <v>117000</v>
      </c>
      <c r="H62" s="59" t="s">
        <v>128</v>
      </c>
      <c r="I62" s="59" t="s">
        <v>132</v>
      </c>
    </row>
    <row r="63" spans="1:9" ht="26" x14ac:dyDescent="0.35">
      <c r="A63" s="54">
        <v>60</v>
      </c>
      <c r="B63" s="47"/>
      <c r="C63" s="7" t="s">
        <v>65</v>
      </c>
      <c r="D63" s="36">
        <v>10</v>
      </c>
      <c r="E63" s="29">
        <v>345</v>
      </c>
      <c r="F63" s="40">
        <f t="shared" si="3"/>
        <v>3450</v>
      </c>
      <c r="G63" s="56">
        <f t="shared" si="4"/>
        <v>10350</v>
      </c>
      <c r="H63" s="59" t="s">
        <v>128</v>
      </c>
      <c r="I63" s="59" t="s">
        <v>132</v>
      </c>
    </row>
    <row r="64" spans="1:9" s="80" customFormat="1" ht="30" customHeight="1" x14ac:dyDescent="0.35">
      <c r="A64" s="67">
        <v>61</v>
      </c>
      <c r="B64" s="47"/>
      <c r="C64" s="12" t="s">
        <v>66</v>
      </c>
      <c r="D64" s="36">
        <v>20</v>
      </c>
      <c r="E64" s="29">
        <v>70</v>
      </c>
      <c r="F64" s="78">
        <f t="shared" si="3"/>
        <v>1400</v>
      </c>
      <c r="G64" s="79">
        <f t="shared" si="4"/>
        <v>4200</v>
      </c>
      <c r="H64" s="77" t="s">
        <v>128</v>
      </c>
      <c r="I64" s="77" t="s">
        <v>132</v>
      </c>
    </row>
    <row r="65" spans="1:9" ht="63.5" x14ac:dyDescent="0.35">
      <c r="A65" s="54">
        <v>62</v>
      </c>
      <c r="B65" s="47"/>
      <c r="C65" s="7" t="s">
        <v>140</v>
      </c>
      <c r="D65" s="36">
        <v>100</v>
      </c>
      <c r="E65" s="29">
        <v>120</v>
      </c>
      <c r="F65" s="40">
        <f t="shared" si="3"/>
        <v>12000</v>
      </c>
      <c r="G65" s="56">
        <f t="shared" si="4"/>
        <v>36000</v>
      </c>
      <c r="H65" s="59" t="s">
        <v>128</v>
      </c>
      <c r="I65" s="59" t="s">
        <v>132</v>
      </c>
    </row>
    <row r="66" spans="1:9" ht="38.5" x14ac:dyDescent="0.35">
      <c r="A66" s="54">
        <v>63</v>
      </c>
      <c r="B66" s="47"/>
      <c r="C66" s="20" t="s">
        <v>67</v>
      </c>
      <c r="D66" s="36">
        <v>1400</v>
      </c>
      <c r="E66" s="29">
        <v>0.2</v>
      </c>
      <c r="F66" s="40">
        <f t="shared" si="3"/>
        <v>280</v>
      </c>
      <c r="G66" s="56">
        <f t="shared" si="4"/>
        <v>840</v>
      </c>
      <c r="H66" s="59" t="s">
        <v>128</v>
      </c>
      <c r="I66" s="59" t="s">
        <v>132</v>
      </c>
    </row>
    <row r="67" spans="1:9" ht="26" x14ac:dyDescent="0.35">
      <c r="A67" s="54">
        <v>64</v>
      </c>
      <c r="B67" s="47"/>
      <c r="C67" s="20" t="s">
        <v>68</v>
      </c>
      <c r="D67" s="36">
        <v>50</v>
      </c>
      <c r="E67" s="29">
        <v>70</v>
      </c>
      <c r="F67" s="40">
        <f t="shared" si="3"/>
        <v>3500</v>
      </c>
      <c r="G67" s="56">
        <f t="shared" si="4"/>
        <v>10500</v>
      </c>
      <c r="H67" s="59" t="s">
        <v>128</v>
      </c>
      <c r="I67" s="59" t="s">
        <v>132</v>
      </c>
    </row>
    <row r="68" spans="1:9" s="80" customFormat="1" ht="37.5" customHeight="1" x14ac:dyDescent="0.35">
      <c r="A68" s="67">
        <v>65</v>
      </c>
      <c r="B68" s="47"/>
      <c r="C68" s="13" t="s">
        <v>43</v>
      </c>
      <c r="D68" s="36">
        <v>150</v>
      </c>
      <c r="E68" s="29">
        <v>355</v>
      </c>
      <c r="F68" s="78">
        <f t="shared" si="3"/>
        <v>53250</v>
      </c>
      <c r="G68" s="79">
        <f t="shared" si="4"/>
        <v>159750</v>
      </c>
      <c r="H68" s="77" t="s">
        <v>128</v>
      </c>
      <c r="I68" s="77" t="s">
        <v>132</v>
      </c>
    </row>
    <row r="69" spans="1:9" ht="26" x14ac:dyDescent="0.35">
      <c r="A69" s="54">
        <v>66</v>
      </c>
      <c r="B69" s="47"/>
      <c r="C69" s="7" t="s">
        <v>105</v>
      </c>
      <c r="D69" s="36">
        <v>10</v>
      </c>
      <c r="E69" s="29">
        <v>135</v>
      </c>
      <c r="F69" s="40">
        <f t="shared" si="3"/>
        <v>1350</v>
      </c>
      <c r="G69" s="56">
        <f t="shared" si="4"/>
        <v>4050</v>
      </c>
      <c r="H69" s="59" t="s">
        <v>128</v>
      </c>
      <c r="I69" s="59" t="s">
        <v>132</v>
      </c>
    </row>
    <row r="70" spans="1:9" x14ac:dyDescent="0.35">
      <c r="A70" s="54">
        <v>67</v>
      </c>
      <c r="B70" s="47"/>
      <c r="C70" s="7" t="s">
        <v>106</v>
      </c>
      <c r="D70" s="36">
        <v>5</v>
      </c>
      <c r="E70" s="29">
        <v>100</v>
      </c>
      <c r="F70" s="40">
        <f t="shared" si="3"/>
        <v>500</v>
      </c>
      <c r="G70" s="56">
        <f t="shared" si="4"/>
        <v>1500</v>
      </c>
      <c r="H70" s="59" t="s">
        <v>128</v>
      </c>
      <c r="I70" s="59" t="s">
        <v>132</v>
      </c>
    </row>
    <row r="71" spans="1:9" x14ac:dyDescent="0.35">
      <c r="A71" s="54">
        <v>68</v>
      </c>
      <c r="B71" s="47"/>
      <c r="C71" s="19" t="s">
        <v>107</v>
      </c>
      <c r="D71" s="36">
        <v>5</v>
      </c>
      <c r="E71" s="29">
        <v>100</v>
      </c>
      <c r="F71" s="40">
        <f t="shared" si="3"/>
        <v>500</v>
      </c>
      <c r="G71" s="56">
        <f t="shared" si="4"/>
        <v>1500</v>
      </c>
      <c r="H71" s="59" t="s">
        <v>128</v>
      </c>
      <c r="I71" s="59" t="s">
        <v>132</v>
      </c>
    </row>
    <row r="72" spans="1:9" ht="31.15" customHeight="1" x14ac:dyDescent="0.35">
      <c r="A72" s="54">
        <v>69</v>
      </c>
      <c r="B72" s="47"/>
      <c r="C72" s="11" t="s">
        <v>44</v>
      </c>
      <c r="D72" s="36">
        <v>10</v>
      </c>
      <c r="E72" s="29">
        <v>150</v>
      </c>
      <c r="F72" s="40">
        <f t="shared" si="3"/>
        <v>1500</v>
      </c>
      <c r="G72" s="56">
        <f t="shared" si="4"/>
        <v>4500</v>
      </c>
      <c r="H72" s="59" t="s">
        <v>128</v>
      </c>
      <c r="I72" s="59" t="s">
        <v>132</v>
      </c>
    </row>
    <row r="73" spans="1:9" x14ac:dyDescent="0.35">
      <c r="A73" s="54">
        <v>70</v>
      </c>
      <c r="B73" s="47"/>
      <c r="C73" s="7" t="s">
        <v>108</v>
      </c>
      <c r="D73" s="36">
        <v>100</v>
      </c>
      <c r="E73" s="29">
        <v>120</v>
      </c>
      <c r="F73" s="40">
        <f t="shared" ref="F73:F74" si="5">E73*D73</f>
        <v>12000</v>
      </c>
      <c r="G73" s="56">
        <f t="shared" si="4"/>
        <v>36000</v>
      </c>
      <c r="H73" s="59" t="s">
        <v>128</v>
      </c>
      <c r="I73" s="59" t="s">
        <v>132</v>
      </c>
    </row>
    <row r="74" spans="1:9" ht="34.15" customHeight="1" x14ac:dyDescent="0.35">
      <c r="A74" s="54">
        <v>71</v>
      </c>
      <c r="B74" s="47"/>
      <c r="C74" s="7" t="s">
        <v>45</v>
      </c>
      <c r="D74" s="36">
        <v>20</v>
      </c>
      <c r="E74" s="29">
        <v>44</v>
      </c>
      <c r="F74" s="40">
        <f t="shared" si="5"/>
        <v>880</v>
      </c>
      <c r="G74" s="56">
        <f t="shared" si="4"/>
        <v>2640</v>
      </c>
      <c r="H74" s="59" t="s">
        <v>128</v>
      </c>
      <c r="I74" s="59" t="s">
        <v>132</v>
      </c>
    </row>
    <row r="75" spans="1:9" ht="25.5" customHeight="1" x14ac:dyDescent="0.35">
      <c r="A75" s="54">
        <v>72</v>
      </c>
      <c r="B75" s="50"/>
      <c r="C75" s="41" t="s">
        <v>94</v>
      </c>
      <c r="D75" s="36"/>
      <c r="E75" s="93">
        <v>135</v>
      </c>
      <c r="F75" s="96">
        <f>E75*200</f>
        <v>27000</v>
      </c>
      <c r="G75" s="90">
        <f t="shared" si="4"/>
        <v>81000</v>
      </c>
      <c r="H75" s="90" t="s">
        <v>128</v>
      </c>
      <c r="I75" s="59" t="s">
        <v>132</v>
      </c>
    </row>
    <row r="76" spans="1:9" x14ac:dyDescent="0.35">
      <c r="A76" s="54"/>
      <c r="B76" s="50" t="s">
        <v>69</v>
      </c>
      <c r="C76" s="63" t="s">
        <v>96</v>
      </c>
      <c r="D76" s="64">
        <v>100</v>
      </c>
      <c r="E76" s="94"/>
      <c r="F76" s="97"/>
      <c r="G76" s="91"/>
      <c r="H76" s="91"/>
      <c r="I76" s="59" t="s">
        <v>132</v>
      </c>
    </row>
    <row r="77" spans="1:9" x14ac:dyDescent="0.35">
      <c r="A77" s="54"/>
      <c r="B77" s="50" t="s">
        <v>70</v>
      </c>
      <c r="C77" s="63" t="s">
        <v>142</v>
      </c>
      <c r="D77" s="64">
        <v>100</v>
      </c>
      <c r="E77" s="95"/>
      <c r="F77" s="98"/>
      <c r="G77" s="92"/>
      <c r="H77" s="92"/>
      <c r="I77" s="59" t="s">
        <v>132</v>
      </c>
    </row>
    <row r="78" spans="1:9" ht="25" x14ac:dyDescent="0.35">
      <c r="A78" s="54">
        <v>73</v>
      </c>
      <c r="B78" s="47"/>
      <c r="C78" s="13" t="s">
        <v>95</v>
      </c>
      <c r="D78" s="36">
        <v>50</v>
      </c>
      <c r="E78" s="29">
        <v>135</v>
      </c>
      <c r="F78" s="40">
        <f t="shared" ref="F78:F109" si="6">E78*D78</f>
        <v>6750</v>
      </c>
      <c r="G78" s="56">
        <f t="shared" si="4"/>
        <v>20250</v>
      </c>
      <c r="H78" s="59" t="s">
        <v>128</v>
      </c>
      <c r="I78" s="59" t="s">
        <v>132</v>
      </c>
    </row>
    <row r="79" spans="1:9" x14ac:dyDescent="0.35">
      <c r="A79" s="54">
        <v>74</v>
      </c>
      <c r="B79" s="47"/>
      <c r="C79" s="20" t="s">
        <v>46</v>
      </c>
      <c r="D79" s="36">
        <v>100</v>
      </c>
      <c r="E79" s="29">
        <v>120</v>
      </c>
      <c r="F79" s="40">
        <f t="shared" si="6"/>
        <v>12000</v>
      </c>
      <c r="G79" s="56">
        <f t="shared" si="4"/>
        <v>36000</v>
      </c>
      <c r="H79" s="59" t="s">
        <v>128</v>
      </c>
      <c r="I79" s="59" t="s">
        <v>132</v>
      </c>
    </row>
    <row r="80" spans="1:9" x14ac:dyDescent="0.35">
      <c r="A80" s="54">
        <v>75</v>
      </c>
      <c r="B80" s="47"/>
      <c r="C80" s="20" t="s">
        <v>109</v>
      </c>
      <c r="D80" s="36">
        <v>30</v>
      </c>
      <c r="E80" s="29">
        <v>100</v>
      </c>
      <c r="F80" s="40">
        <f t="shared" si="6"/>
        <v>3000</v>
      </c>
      <c r="G80" s="56">
        <f t="shared" si="4"/>
        <v>9000</v>
      </c>
      <c r="H80" s="59" t="s">
        <v>128</v>
      </c>
      <c r="I80" s="59" t="s">
        <v>132</v>
      </c>
    </row>
    <row r="81" spans="1:9" ht="23.25" customHeight="1" x14ac:dyDescent="0.35">
      <c r="A81" s="54">
        <v>76</v>
      </c>
      <c r="B81" s="47"/>
      <c r="C81" s="20" t="s">
        <v>86</v>
      </c>
      <c r="D81" s="36">
        <v>100</v>
      </c>
      <c r="E81" s="29">
        <v>10</v>
      </c>
      <c r="F81" s="40">
        <f t="shared" si="6"/>
        <v>1000</v>
      </c>
      <c r="G81" s="56">
        <f t="shared" si="4"/>
        <v>3000</v>
      </c>
      <c r="H81" s="59" t="s">
        <v>128</v>
      </c>
      <c r="I81" s="59" t="s">
        <v>132</v>
      </c>
    </row>
    <row r="82" spans="1:9" ht="37.5" x14ac:dyDescent="0.35">
      <c r="A82" s="54">
        <v>77</v>
      </c>
      <c r="B82" s="47"/>
      <c r="C82" s="13" t="s">
        <v>47</v>
      </c>
      <c r="D82" s="36">
        <v>60</v>
      </c>
      <c r="E82" s="29">
        <v>73</v>
      </c>
      <c r="F82" s="40">
        <f t="shared" si="6"/>
        <v>4380</v>
      </c>
      <c r="G82" s="56">
        <f t="shared" si="4"/>
        <v>13140</v>
      </c>
      <c r="H82" s="59" t="s">
        <v>128</v>
      </c>
      <c r="I82" s="59" t="s">
        <v>132</v>
      </c>
    </row>
    <row r="83" spans="1:9" ht="26" x14ac:dyDescent="0.35">
      <c r="A83" s="54">
        <v>78</v>
      </c>
      <c r="B83" s="47"/>
      <c r="C83" s="7" t="s">
        <v>48</v>
      </c>
      <c r="D83" s="36">
        <v>50</v>
      </c>
      <c r="E83" s="29">
        <v>120</v>
      </c>
      <c r="F83" s="40">
        <f t="shared" si="6"/>
        <v>6000</v>
      </c>
      <c r="G83" s="56">
        <f t="shared" si="4"/>
        <v>18000</v>
      </c>
      <c r="H83" s="59" t="s">
        <v>128</v>
      </c>
      <c r="I83" s="59" t="s">
        <v>132</v>
      </c>
    </row>
    <row r="84" spans="1:9" ht="26" x14ac:dyDescent="0.35">
      <c r="A84" s="54">
        <v>79</v>
      </c>
      <c r="B84" s="47"/>
      <c r="C84" s="7" t="s">
        <v>49</v>
      </c>
      <c r="D84" s="36">
        <v>150</v>
      </c>
      <c r="E84" s="29">
        <v>120</v>
      </c>
      <c r="F84" s="40">
        <f t="shared" si="6"/>
        <v>18000</v>
      </c>
      <c r="G84" s="56">
        <f t="shared" si="4"/>
        <v>54000</v>
      </c>
      <c r="H84" s="59" t="s">
        <v>128</v>
      </c>
      <c r="I84" s="59" t="s">
        <v>132</v>
      </c>
    </row>
    <row r="85" spans="1:9" s="80" customFormat="1" ht="37.5" customHeight="1" x14ac:dyDescent="0.35">
      <c r="A85" s="81">
        <v>80</v>
      </c>
      <c r="B85" s="47"/>
      <c r="C85" s="13" t="s">
        <v>50</v>
      </c>
      <c r="D85" s="36">
        <v>30</v>
      </c>
      <c r="E85" s="29">
        <v>208</v>
      </c>
      <c r="F85" s="78">
        <f t="shared" si="6"/>
        <v>6240</v>
      </c>
      <c r="G85" s="79">
        <f t="shared" si="4"/>
        <v>18720</v>
      </c>
      <c r="H85" s="77" t="s">
        <v>128</v>
      </c>
      <c r="I85" s="77" t="s">
        <v>132</v>
      </c>
    </row>
    <row r="86" spans="1:9" ht="26" x14ac:dyDescent="0.35">
      <c r="A86" s="54">
        <v>81</v>
      </c>
      <c r="B86" s="47"/>
      <c r="C86" s="7" t="s">
        <v>51</v>
      </c>
      <c r="D86" s="36">
        <v>10</v>
      </c>
      <c r="E86" s="29">
        <v>155</v>
      </c>
      <c r="F86" s="40">
        <f t="shared" si="6"/>
        <v>1550</v>
      </c>
      <c r="G86" s="56">
        <f t="shared" si="4"/>
        <v>4650</v>
      </c>
      <c r="H86" s="59" t="s">
        <v>128</v>
      </c>
      <c r="I86" s="59" t="s">
        <v>132</v>
      </c>
    </row>
    <row r="87" spans="1:9" s="18" customFormat="1" ht="23.25" customHeight="1" x14ac:dyDescent="0.35">
      <c r="A87" s="54">
        <v>82</v>
      </c>
      <c r="B87" s="48"/>
      <c r="C87" s="7" t="s">
        <v>124</v>
      </c>
      <c r="D87" s="36">
        <v>5</v>
      </c>
      <c r="E87" s="29">
        <v>750</v>
      </c>
      <c r="F87" s="40">
        <f t="shared" si="6"/>
        <v>3750</v>
      </c>
      <c r="G87" s="56">
        <f t="shared" si="4"/>
        <v>11250</v>
      </c>
      <c r="H87" s="59" t="s">
        <v>128</v>
      </c>
      <c r="I87" s="59" t="s">
        <v>132</v>
      </c>
    </row>
    <row r="88" spans="1:9" ht="26" x14ac:dyDescent="0.35">
      <c r="A88" s="54">
        <v>83</v>
      </c>
      <c r="B88" s="47"/>
      <c r="C88" s="20" t="s">
        <v>112</v>
      </c>
      <c r="D88" s="36">
        <v>50</v>
      </c>
      <c r="E88" s="29">
        <v>185</v>
      </c>
      <c r="F88" s="40">
        <f t="shared" si="6"/>
        <v>9250</v>
      </c>
      <c r="G88" s="56">
        <f t="shared" si="4"/>
        <v>27750</v>
      </c>
      <c r="H88" s="59" t="s">
        <v>128</v>
      </c>
      <c r="I88" s="59" t="s">
        <v>132</v>
      </c>
    </row>
    <row r="89" spans="1:9" x14ac:dyDescent="0.35">
      <c r="A89" s="54">
        <v>84</v>
      </c>
      <c r="B89" s="47"/>
      <c r="C89" s="7" t="s">
        <v>53</v>
      </c>
      <c r="D89" s="36">
        <v>20</v>
      </c>
      <c r="E89" s="29">
        <v>90</v>
      </c>
      <c r="F89" s="40">
        <f t="shared" si="6"/>
        <v>1800</v>
      </c>
      <c r="G89" s="56">
        <f t="shared" si="4"/>
        <v>5400</v>
      </c>
      <c r="H89" s="59" t="s">
        <v>130</v>
      </c>
      <c r="I89" s="59" t="s">
        <v>132</v>
      </c>
    </row>
    <row r="90" spans="1:9" s="17" customFormat="1" x14ac:dyDescent="0.35">
      <c r="A90" s="54">
        <v>85</v>
      </c>
      <c r="B90" s="46"/>
      <c r="C90" s="11" t="s">
        <v>54</v>
      </c>
      <c r="D90" s="36">
        <v>10</v>
      </c>
      <c r="E90" s="29">
        <v>98</v>
      </c>
      <c r="F90" s="40">
        <f t="shared" si="6"/>
        <v>980</v>
      </c>
      <c r="G90" s="56">
        <f t="shared" si="4"/>
        <v>2940</v>
      </c>
      <c r="H90" s="59" t="s">
        <v>128</v>
      </c>
      <c r="I90" s="59" t="s">
        <v>132</v>
      </c>
    </row>
    <row r="91" spans="1:9" x14ac:dyDescent="0.35">
      <c r="A91" s="54">
        <v>86</v>
      </c>
      <c r="B91" s="47"/>
      <c r="C91" s="7" t="s">
        <v>55</v>
      </c>
      <c r="D91" s="36">
        <v>10</v>
      </c>
      <c r="E91" s="29">
        <v>30</v>
      </c>
      <c r="F91" s="40">
        <f t="shared" si="6"/>
        <v>300</v>
      </c>
      <c r="G91" s="56">
        <f t="shared" si="4"/>
        <v>900</v>
      </c>
      <c r="H91" s="59" t="s">
        <v>128</v>
      </c>
      <c r="I91" s="59" t="s">
        <v>132</v>
      </c>
    </row>
    <row r="92" spans="1:9" ht="37.5" x14ac:dyDescent="0.35">
      <c r="A92" s="54">
        <v>87</v>
      </c>
      <c r="B92" s="47"/>
      <c r="C92" s="16" t="s">
        <v>56</v>
      </c>
      <c r="D92" s="36">
        <v>20</v>
      </c>
      <c r="E92" s="29">
        <v>60</v>
      </c>
      <c r="F92" s="40">
        <f t="shared" si="6"/>
        <v>1200</v>
      </c>
      <c r="G92" s="56">
        <f t="shared" si="4"/>
        <v>3600</v>
      </c>
      <c r="H92" s="59" t="s">
        <v>128</v>
      </c>
      <c r="I92" s="59" t="s">
        <v>132</v>
      </c>
    </row>
    <row r="93" spans="1:9" x14ac:dyDescent="0.35">
      <c r="A93" s="54">
        <v>88</v>
      </c>
      <c r="B93" s="47"/>
      <c r="C93" s="31" t="s">
        <v>71</v>
      </c>
      <c r="D93" s="36">
        <v>10</v>
      </c>
      <c r="E93" s="29">
        <v>2300</v>
      </c>
      <c r="F93" s="40">
        <f t="shared" si="6"/>
        <v>23000</v>
      </c>
      <c r="G93" s="56">
        <f t="shared" si="4"/>
        <v>69000</v>
      </c>
      <c r="H93" s="59" t="s">
        <v>128</v>
      </c>
      <c r="I93" s="59" t="s">
        <v>132</v>
      </c>
    </row>
    <row r="94" spans="1:9" x14ac:dyDescent="0.35">
      <c r="A94" s="54">
        <v>89</v>
      </c>
      <c r="B94" s="47"/>
      <c r="C94" s="31" t="s">
        <v>72</v>
      </c>
      <c r="D94" s="36">
        <v>5</v>
      </c>
      <c r="E94" s="29">
        <v>800</v>
      </c>
      <c r="F94" s="40">
        <f t="shared" si="6"/>
        <v>4000</v>
      </c>
      <c r="G94" s="56">
        <f t="shared" si="4"/>
        <v>12000</v>
      </c>
      <c r="H94" s="59" t="s">
        <v>128</v>
      </c>
      <c r="I94" s="59" t="s">
        <v>132</v>
      </c>
    </row>
    <row r="95" spans="1:9" x14ac:dyDescent="0.35">
      <c r="A95" s="54">
        <v>90</v>
      </c>
      <c r="B95" s="47"/>
      <c r="C95" s="31" t="s">
        <v>73</v>
      </c>
      <c r="D95" s="36">
        <v>10</v>
      </c>
      <c r="E95" s="29">
        <v>800</v>
      </c>
      <c r="F95" s="40">
        <f t="shared" si="6"/>
        <v>8000</v>
      </c>
      <c r="G95" s="56">
        <f t="shared" si="4"/>
        <v>24000</v>
      </c>
      <c r="H95" s="59" t="s">
        <v>128</v>
      </c>
      <c r="I95" s="59" t="s">
        <v>132</v>
      </c>
    </row>
    <row r="96" spans="1:9" x14ac:dyDescent="0.35">
      <c r="A96" s="54">
        <v>91</v>
      </c>
      <c r="B96" s="47"/>
      <c r="C96" s="31" t="s">
        <v>74</v>
      </c>
      <c r="D96" s="36">
        <v>10</v>
      </c>
      <c r="E96" s="29">
        <v>3500</v>
      </c>
      <c r="F96" s="40">
        <f t="shared" si="6"/>
        <v>35000</v>
      </c>
      <c r="G96" s="56">
        <f t="shared" si="4"/>
        <v>105000</v>
      </c>
      <c r="H96" s="59" t="s">
        <v>128</v>
      </c>
      <c r="I96" s="59" t="s">
        <v>132</v>
      </c>
    </row>
    <row r="97" spans="1:11" ht="50" x14ac:dyDescent="0.35">
      <c r="A97" s="54">
        <v>92</v>
      </c>
      <c r="B97" s="51"/>
      <c r="C97" s="33" t="s">
        <v>87</v>
      </c>
      <c r="D97" s="36">
        <v>10</v>
      </c>
      <c r="E97" s="29">
        <v>185</v>
      </c>
      <c r="F97" s="40">
        <f t="shared" si="6"/>
        <v>1850</v>
      </c>
      <c r="G97" s="56">
        <f t="shared" si="4"/>
        <v>5550</v>
      </c>
      <c r="H97" s="59" t="s">
        <v>128</v>
      </c>
      <c r="I97" s="59" t="s">
        <v>132</v>
      </c>
    </row>
    <row r="98" spans="1:11" ht="38.5" x14ac:dyDescent="0.35">
      <c r="A98" s="54">
        <v>93</v>
      </c>
      <c r="B98" s="51"/>
      <c r="C98" s="20" t="s">
        <v>111</v>
      </c>
      <c r="D98" s="36">
        <v>50</v>
      </c>
      <c r="E98" s="29">
        <v>185</v>
      </c>
      <c r="F98" s="40">
        <f t="shared" si="6"/>
        <v>9250</v>
      </c>
      <c r="G98" s="56">
        <f t="shared" si="4"/>
        <v>27750</v>
      </c>
      <c r="H98" s="59" t="s">
        <v>128</v>
      </c>
      <c r="I98" s="59" t="s">
        <v>132</v>
      </c>
    </row>
    <row r="99" spans="1:11" ht="29" x14ac:dyDescent="0.35">
      <c r="A99" s="54">
        <v>94</v>
      </c>
      <c r="B99" s="51"/>
      <c r="C99" s="33" t="s">
        <v>93</v>
      </c>
      <c r="D99" s="36">
        <v>50</v>
      </c>
      <c r="E99" s="29">
        <v>900</v>
      </c>
      <c r="F99" s="40">
        <f t="shared" si="6"/>
        <v>45000</v>
      </c>
      <c r="G99" s="56">
        <f t="shared" si="4"/>
        <v>135000</v>
      </c>
      <c r="H99" s="59" t="s">
        <v>128</v>
      </c>
      <c r="I99" s="62" t="s">
        <v>135</v>
      </c>
    </row>
    <row r="100" spans="1:11" ht="25" x14ac:dyDescent="0.35">
      <c r="A100" s="54">
        <v>95</v>
      </c>
      <c r="B100" s="47"/>
      <c r="C100" s="12" t="s">
        <v>88</v>
      </c>
      <c r="D100" s="36">
        <v>80</v>
      </c>
      <c r="E100" s="29">
        <v>290</v>
      </c>
      <c r="F100" s="40">
        <f t="shared" si="6"/>
        <v>23200</v>
      </c>
      <c r="G100" s="56">
        <f t="shared" si="4"/>
        <v>69600</v>
      </c>
      <c r="H100" s="59" t="s">
        <v>128</v>
      </c>
      <c r="I100" s="59" t="s">
        <v>132</v>
      </c>
    </row>
    <row r="101" spans="1:11" ht="25" x14ac:dyDescent="0.35">
      <c r="A101" s="54">
        <v>96</v>
      </c>
      <c r="B101" s="49"/>
      <c r="C101" s="34" t="s">
        <v>57</v>
      </c>
      <c r="D101" s="36">
        <v>5</v>
      </c>
      <c r="E101" s="29">
        <v>2000</v>
      </c>
      <c r="F101" s="40">
        <f t="shared" si="6"/>
        <v>10000</v>
      </c>
      <c r="G101" s="56">
        <f t="shared" si="4"/>
        <v>30000</v>
      </c>
      <c r="H101" s="59" t="s">
        <v>128</v>
      </c>
      <c r="I101" s="59" t="s">
        <v>132</v>
      </c>
    </row>
    <row r="102" spans="1:11" x14ac:dyDescent="0.35">
      <c r="A102" s="54">
        <v>97</v>
      </c>
      <c r="B102" s="47"/>
      <c r="C102" s="12" t="s">
        <v>58</v>
      </c>
      <c r="D102" s="36">
        <v>8</v>
      </c>
      <c r="E102" s="29">
        <v>3100</v>
      </c>
      <c r="F102" s="40">
        <f t="shared" si="6"/>
        <v>24800</v>
      </c>
      <c r="G102" s="56">
        <f t="shared" si="4"/>
        <v>74400</v>
      </c>
      <c r="H102" s="59" t="s">
        <v>128</v>
      </c>
      <c r="I102" s="59" t="s">
        <v>134</v>
      </c>
      <c r="K102" s="61"/>
    </row>
    <row r="103" spans="1:11" x14ac:dyDescent="0.35">
      <c r="A103" s="54">
        <v>98</v>
      </c>
      <c r="B103" s="47"/>
      <c r="C103" s="11" t="s">
        <v>59</v>
      </c>
      <c r="D103" s="36">
        <v>3100</v>
      </c>
      <c r="E103" s="29">
        <v>5</v>
      </c>
      <c r="F103" s="40">
        <f t="shared" si="6"/>
        <v>15500</v>
      </c>
      <c r="G103" s="56">
        <f t="shared" si="4"/>
        <v>46500</v>
      </c>
      <c r="H103" s="59" t="s">
        <v>130</v>
      </c>
      <c r="I103" s="59" t="s">
        <v>132</v>
      </c>
    </row>
    <row r="104" spans="1:11" x14ac:dyDescent="0.35">
      <c r="A104" s="54">
        <v>99</v>
      </c>
      <c r="B104" s="47"/>
      <c r="C104" s="35" t="s">
        <v>60</v>
      </c>
      <c r="D104" s="36">
        <v>2000</v>
      </c>
      <c r="E104" s="29">
        <v>60</v>
      </c>
      <c r="F104" s="40">
        <f t="shared" si="6"/>
        <v>120000</v>
      </c>
      <c r="G104" s="56">
        <f t="shared" si="4"/>
        <v>360000</v>
      </c>
      <c r="H104" s="59" t="s">
        <v>130</v>
      </c>
      <c r="I104" s="59" t="s">
        <v>132</v>
      </c>
    </row>
    <row r="105" spans="1:11" x14ac:dyDescent="0.35">
      <c r="A105" s="54">
        <v>100</v>
      </c>
      <c r="B105" s="47"/>
      <c r="C105" s="20" t="s">
        <v>75</v>
      </c>
      <c r="D105" s="39">
        <v>50</v>
      </c>
      <c r="E105" s="29">
        <v>95</v>
      </c>
      <c r="F105" s="40">
        <f t="shared" si="6"/>
        <v>4750</v>
      </c>
      <c r="G105" s="56">
        <f t="shared" si="4"/>
        <v>14250</v>
      </c>
      <c r="H105" s="59" t="s">
        <v>130</v>
      </c>
      <c r="I105" s="59" t="s">
        <v>132</v>
      </c>
    </row>
    <row r="106" spans="1:11" x14ac:dyDescent="0.35">
      <c r="A106" s="87">
        <v>101</v>
      </c>
      <c r="B106" s="47"/>
      <c r="C106" s="20" t="s">
        <v>138</v>
      </c>
      <c r="D106" s="39"/>
      <c r="E106" s="29"/>
      <c r="F106" s="40"/>
      <c r="G106" s="56">
        <f>+G107+G108</f>
        <v>24300</v>
      </c>
      <c r="H106" s="59"/>
      <c r="I106" s="59"/>
    </row>
    <row r="107" spans="1:11" x14ac:dyDescent="0.35">
      <c r="A107" s="88"/>
      <c r="B107" s="47" t="s">
        <v>69</v>
      </c>
      <c r="C107" s="30" t="s">
        <v>76</v>
      </c>
      <c r="D107" s="39">
        <v>500</v>
      </c>
      <c r="E107" s="29">
        <v>15</v>
      </c>
      <c r="F107" s="40">
        <f t="shared" si="6"/>
        <v>7500</v>
      </c>
      <c r="G107" s="56">
        <f t="shared" si="4"/>
        <v>22500</v>
      </c>
      <c r="H107" s="59" t="s">
        <v>130</v>
      </c>
      <c r="I107" s="59" t="s">
        <v>132</v>
      </c>
    </row>
    <row r="108" spans="1:11" x14ac:dyDescent="0.35">
      <c r="A108" s="89"/>
      <c r="B108" s="47" t="s">
        <v>70</v>
      </c>
      <c r="C108" s="30" t="s">
        <v>77</v>
      </c>
      <c r="D108" s="39">
        <v>200</v>
      </c>
      <c r="E108" s="29">
        <v>3</v>
      </c>
      <c r="F108" s="40">
        <f t="shared" si="6"/>
        <v>600</v>
      </c>
      <c r="G108" s="56">
        <f t="shared" si="4"/>
        <v>1800</v>
      </c>
      <c r="H108" s="59" t="s">
        <v>130</v>
      </c>
      <c r="I108" s="59" t="s">
        <v>132</v>
      </c>
    </row>
    <row r="109" spans="1:11" x14ac:dyDescent="0.35">
      <c r="A109" s="54">
        <v>102</v>
      </c>
      <c r="B109" s="47"/>
      <c r="C109" s="30" t="s">
        <v>78</v>
      </c>
      <c r="D109" s="39">
        <v>200</v>
      </c>
      <c r="E109" s="29">
        <v>2.5</v>
      </c>
      <c r="F109" s="40">
        <f t="shared" si="6"/>
        <v>500</v>
      </c>
      <c r="G109" s="56">
        <f t="shared" si="4"/>
        <v>1500</v>
      </c>
      <c r="H109" s="59" t="s">
        <v>130</v>
      </c>
      <c r="I109" s="59" t="s">
        <v>132</v>
      </c>
    </row>
    <row r="110" spans="1:11" x14ac:dyDescent="0.35">
      <c r="A110" s="87">
        <v>103</v>
      </c>
      <c r="B110" s="47"/>
      <c r="C110" s="75" t="s">
        <v>139</v>
      </c>
      <c r="D110" s="39"/>
      <c r="E110" s="69"/>
      <c r="F110" s="72"/>
      <c r="G110" s="73">
        <f>+G111+G112+G113</f>
        <v>180000</v>
      </c>
      <c r="H110" s="74" t="s">
        <v>128</v>
      </c>
      <c r="I110" s="74"/>
    </row>
    <row r="111" spans="1:11" ht="26" x14ac:dyDescent="0.35">
      <c r="A111" s="88"/>
      <c r="B111" s="47" t="s">
        <v>69</v>
      </c>
      <c r="C111" s="20" t="s">
        <v>114</v>
      </c>
      <c r="D111" s="36">
        <v>20</v>
      </c>
      <c r="E111" s="93">
        <v>1500</v>
      </c>
      <c r="F111" s="76">
        <f>E111*D111</f>
        <v>30000</v>
      </c>
      <c r="G111" s="77">
        <f>F111*3</f>
        <v>90000</v>
      </c>
      <c r="H111" s="90" t="s">
        <v>128</v>
      </c>
      <c r="I111" s="90" t="s">
        <v>134</v>
      </c>
    </row>
    <row r="112" spans="1:11" ht="26" x14ac:dyDescent="0.35">
      <c r="A112" s="88"/>
      <c r="B112" s="47" t="s">
        <v>70</v>
      </c>
      <c r="C112" s="20" t="s">
        <v>115</v>
      </c>
      <c r="D112" s="36">
        <v>10</v>
      </c>
      <c r="E112" s="94"/>
      <c r="F112" s="76">
        <f>+E111*D112</f>
        <v>15000</v>
      </c>
      <c r="G112" s="77">
        <f>+F112*3</f>
        <v>45000</v>
      </c>
      <c r="H112" s="91"/>
      <c r="I112" s="91"/>
    </row>
    <row r="113" spans="1:10" x14ac:dyDescent="0.35">
      <c r="A113" s="89"/>
      <c r="B113" s="47" t="s">
        <v>123</v>
      </c>
      <c r="C113" s="20" t="s">
        <v>113</v>
      </c>
      <c r="D113" s="36">
        <v>10</v>
      </c>
      <c r="E113" s="95"/>
      <c r="F113" s="76">
        <f>+E111*D113</f>
        <v>15000</v>
      </c>
      <c r="G113" s="77">
        <f>+F113*3</f>
        <v>45000</v>
      </c>
      <c r="H113" s="92"/>
      <c r="I113" s="92"/>
    </row>
    <row r="114" spans="1:10" x14ac:dyDescent="0.35">
      <c r="A114" s="54">
        <v>104</v>
      </c>
      <c r="B114" s="47"/>
      <c r="C114" s="20" t="s">
        <v>117</v>
      </c>
      <c r="D114" s="36">
        <v>10</v>
      </c>
      <c r="E114" s="29">
        <v>1500</v>
      </c>
      <c r="F114" s="42">
        <f t="shared" ref="F114:F125" si="7">E114*D114</f>
        <v>15000</v>
      </c>
      <c r="G114" s="56">
        <f t="shared" si="4"/>
        <v>45000</v>
      </c>
      <c r="H114" s="59" t="s">
        <v>128</v>
      </c>
      <c r="I114" s="59" t="s">
        <v>134</v>
      </c>
    </row>
    <row r="115" spans="1:10" x14ac:dyDescent="0.35">
      <c r="A115" s="54">
        <v>105</v>
      </c>
      <c r="B115" s="47"/>
      <c r="C115" s="7" t="s">
        <v>118</v>
      </c>
      <c r="D115" s="36">
        <v>10</v>
      </c>
      <c r="E115" s="29">
        <v>1200</v>
      </c>
      <c r="F115" s="42">
        <f t="shared" si="7"/>
        <v>12000</v>
      </c>
      <c r="G115" s="56">
        <f t="shared" si="4"/>
        <v>36000</v>
      </c>
      <c r="H115" s="59" t="s">
        <v>128</v>
      </c>
      <c r="I115" s="59" t="s">
        <v>134</v>
      </c>
    </row>
    <row r="116" spans="1:10" x14ac:dyDescent="0.35">
      <c r="A116" s="54">
        <v>106</v>
      </c>
      <c r="B116" s="47"/>
      <c r="C116" s="20" t="s">
        <v>90</v>
      </c>
      <c r="D116" s="36">
        <v>5</v>
      </c>
      <c r="E116" s="29">
        <v>1500</v>
      </c>
      <c r="F116" s="42">
        <f t="shared" si="7"/>
        <v>7500</v>
      </c>
      <c r="G116" s="56">
        <f t="shared" si="4"/>
        <v>22500</v>
      </c>
      <c r="H116" s="59" t="s">
        <v>128</v>
      </c>
      <c r="I116" s="59" t="s">
        <v>134</v>
      </c>
    </row>
    <row r="117" spans="1:10" x14ac:dyDescent="0.35">
      <c r="A117" s="54">
        <v>107</v>
      </c>
      <c r="B117" s="47"/>
      <c r="C117" s="20" t="s">
        <v>119</v>
      </c>
      <c r="D117" s="36">
        <v>10</v>
      </c>
      <c r="E117" s="29">
        <v>1500</v>
      </c>
      <c r="F117" s="42">
        <f t="shared" si="7"/>
        <v>15000</v>
      </c>
      <c r="G117" s="56">
        <f t="shared" si="4"/>
        <v>45000</v>
      </c>
      <c r="H117" s="59" t="s">
        <v>128</v>
      </c>
      <c r="I117" s="59" t="s">
        <v>134</v>
      </c>
    </row>
    <row r="118" spans="1:10" s="17" customFormat="1" x14ac:dyDescent="0.35">
      <c r="A118" s="54">
        <v>108</v>
      </c>
      <c r="B118" s="46"/>
      <c r="C118" s="11" t="s">
        <v>110</v>
      </c>
      <c r="D118" s="36">
        <v>20</v>
      </c>
      <c r="E118" s="29">
        <v>83</v>
      </c>
      <c r="F118" s="42">
        <f t="shared" si="7"/>
        <v>1660</v>
      </c>
      <c r="G118" s="56">
        <f t="shared" si="4"/>
        <v>4980</v>
      </c>
      <c r="H118" s="59" t="s">
        <v>128</v>
      </c>
      <c r="I118" s="59" t="s">
        <v>132</v>
      </c>
    </row>
    <row r="119" spans="1:10" s="17" customFormat="1" ht="51" x14ac:dyDescent="0.35">
      <c r="A119" s="54">
        <v>109</v>
      </c>
      <c r="B119" s="52"/>
      <c r="C119" s="30" t="s">
        <v>79</v>
      </c>
      <c r="D119" s="39">
        <v>10</v>
      </c>
      <c r="E119" s="29">
        <v>2100</v>
      </c>
      <c r="F119" s="42">
        <f t="shared" si="7"/>
        <v>21000</v>
      </c>
      <c r="G119" s="56">
        <f t="shared" si="4"/>
        <v>63000</v>
      </c>
      <c r="H119" s="59" t="s">
        <v>128</v>
      </c>
      <c r="I119" s="59" t="s">
        <v>134</v>
      </c>
    </row>
    <row r="120" spans="1:10" s="17" customFormat="1" ht="26" x14ac:dyDescent="0.35">
      <c r="A120" s="54">
        <v>110</v>
      </c>
      <c r="B120" s="52"/>
      <c r="C120" s="30" t="s">
        <v>80</v>
      </c>
      <c r="D120" s="39">
        <v>10</v>
      </c>
      <c r="E120" s="29">
        <v>1500</v>
      </c>
      <c r="F120" s="42">
        <f t="shared" si="7"/>
        <v>15000</v>
      </c>
      <c r="G120" s="56">
        <f t="shared" si="4"/>
        <v>45000</v>
      </c>
      <c r="H120" s="59" t="s">
        <v>128</v>
      </c>
      <c r="I120" s="59" t="s">
        <v>134</v>
      </c>
    </row>
    <row r="121" spans="1:10" s="17" customFormat="1" ht="26" x14ac:dyDescent="0.35">
      <c r="A121" s="54">
        <v>111</v>
      </c>
      <c r="B121" s="52"/>
      <c r="C121" s="30" t="s">
        <v>81</v>
      </c>
      <c r="D121" s="39">
        <v>10</v>
      </c>
      <c r="E121" s="29">
        <v>1500</v>
      </c>
      <c r="F121" s="42">
        <f t="shared" si="7"/>
        <v>15000</v>
      </c>
      <c r="G121" s="56">
        <f t="shared" si="4"/>
        <v>45000</v>
      </c>
      <c r="H121" s="59" t="s">
        <v>128</v>
      </c>
      <c r="I121" s="59" t="s">
        <v>134</v>
      </c>
    </row>
    <row r="122" spans="1:10" s="17" customFormat="1" ht="26" x14ac:dyDescent="0.35">
      <c r="A122" s="54">
        <v>112</v>
      </c>
      <c r="B122" s="52"/>
      <c r="C122" s="30" t="s">
        <v>121</v>
      </c>
      <c r="D122" s="39">
        <v>150</v>
      </c>
      <c r="E122" s="29">
        <v>175</v>
      </c>
      <c r="F122" s="42">
        <f t="shared" si="7"/>
        <v>26250</v>
      </c>
      <c r="G122" s="56">
        <f t="shared" si="4"/>
        <v>78750</v>
      </c>
      <c r="H122" s="59" t="s">
        <v>128</v>
      </c>
      <c r="I122" s="59" t="s">
        <v>134</v>
      </c>
    </row>
    <row r="123" spans="1:10" s="17" customFormat="1" x14ac:dyDescent="0.35">
      <c r="A123" s="54">
        <v>113</v>
      </c>
      <c r="B123" s="52"/>
      <c r="C123" s="30" t="s">
        <v>91</v>
      </c>
      <c r="D123" s="39">
        <v>20</v>
      </c>
      <c r="E123" s="29">
        <v>100</v>
      </c>
      <c r="F123" s="42">
        <f t="shared" si="7"/>
        <v>2000</v>
      </c>
      <c r="G123" s="56">
        <f t="shared" si="4"/>
        <v>6000</v>
      </c>
      <c r="H123" s="59" t="s">
        <v>128</v>
      </c>
      <c r="I123" s="59" t="s">
        <v>134</v>
      </c>
    </row>
    <row r="124" spans="1:10" s="17" customFormat="1" x14ac:dyDescent="0.35">
      <c r="A124" s="54">
        <v>114</v>
      </c>
      <c r="B124" s="52"/>
      <c r="C124" s="30" t="s">
        <v>120</v>
      </c>
      <c r="D124" s="39">
        <v>5</v>
      </c>
      <c r="E124" s="29">
        <v>2100</v>
      </c>
      <c r="F124" s="42">
        <f t="shared" si="7"/>
        <v>10500</v>
      </c>
      <c r="G124" s="56">
        <f t="shared" si="4"/>
        <v>31500</v>
      </c>
      <c r="H124" s="59" t="s">
        <v>128</v>
      </c>
      <c r="I124" s="59" t="s">
        <v>134</v>
      </c>
    </row>
    <row r="125" spans="1:10" x14ac:dyDescent="0.35">
      <c r="A125" s="54">
        <v>115</v>
      </c>
      <c r="B125" s="50"/>
      <c r="C125" s="20" t="s">
        <v>52</v>
      </c>
      <c r="D125" s="36">
        <v>5</v>
      </c>
      <c r="E125" s="29">
        <v>63</v>
      </c>
      <c r="F125" s="42">
        <f t="shared" si="7"/>
        <v>315</v>
      </c>
      <c r="G125" s="56">
        <f t="shared" si="4"/>
        <v>945</v>
      </c>
      <c r="H125" s="59" t="s">
        <v>128</v>
      </c>
      <c r="I125" s="59" t="s">
        <v>132</v>
      </c>
    </row>
    <row r="126" spans="1:10" x14ac:dyDescent="0.35">
      <c r="A126" s="53"/>
      <c r="C126" s="21"/>
      <c r="D126" s="26"/>
      <c r="E126" s="21"/>
      <c r="F126" s="23"/>
      <c r="J126" s="61"/>
    </row>
  </sheetData>
  <autoFilter ref="A1:H126" xr:uid="{00000000-0009-0000-0000-000000000000}"/>
  <mergeCells count="10">
    <mergeCell ref="A10:A12"/>
    <mergeCell ref="A106:A108"/>
    <mergeCell ref="I111:I113"/>
    <mergeCell ref="E111:E113"/>
    <mergeCell ref="G75:G77"/>
    <mergeCell ref="A110:A113"/>
    <mergeCell ref="H111:H113"/>
    <mergeCell ref="E75:E77"/>
    <mergeCell ref="F75:F77"/>
    <mergeCell ref="H75:H77"/>
  </mergeCells>
  <pageMargins left="0.70866141732283472" right="0.70866141732283472" top="0.74803149606299213" bottom="0.74803149606299213" header="0.31496062992125984" footer="0.31496062992125984"/>
  <pageSetup paperSize="8"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CAPITOLATO TECNICO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 MARCHESINI</dc:creator>
  <cp:lastModifiedBy>De Ruggiero, Irene</cp:lastModifiedBy>
  <cp:lastPrinted>2022-10-26T09:01:39Z</cp:lastPrinted>
  <dcterms:created xsi:type="dcterms:W3CDTF">2020-11-02T09:38:39Z</dcterms:created>
  <dcterms:modified xsi:type="dcterms:W3CDTF">2023-01-19T13:55:49Z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2023-01-16T11:22:12Z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53319adf-c09c-470b-b104-79215cddd54f</vt:lpwstr>
  </property>
  <property fmtid="{D5CDD505-2E9C-101B-9397-08002B2CF9AE}" pid="8" name="MSIP_Label_ea60d57e-af5b-4752-ac57-3e4f28ca11dc_ContentBits">
    <vt:lpwstr>0</vt:lpwstr>
  </property>
</Properties>
</file>